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AHMOD\Desktop\"/>
    </mc:Choice>
  </mc:AlternateContent>
  <bookViews>
    <workbookView xWindow="0" yWindow="0" windowWidth="20490" windowHeight="7695"/>
  </bookViews>
  <sheets>
    <sheet name="nafarat" sheetId="2" r:id="rId1"/>
    <sheet name="vorood data" sheetId="3" r:id="rId2"/>
    <sheet name="mohasebe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Q3" i="1" s="1"/>
  <c r="P4" i="1"/>
  <c r="P5" i="1"/>
  <c r="Q5" i="1" s="1"/>
  <c r="E6" i="1"/>
  <c r="A3" i="1"/>
  <c r="A4" i="1"/>
  <c r="A5" i="1"/>
  <c r="Q4" i="1"/>
  <c r="C3" i="2"/>
  <c r="C4" i="2"/>
  <c r="C5" i="2"/>
  <c r="C6" i="2"/>
  <c r="C7" i="2"/>
  <c r="C8" i="2"/>
  <c r="C9" i="2"/>
  <c r="C10" i="2"/>
  <c r="C11" i="2"/>
  <c r="C2" i="2"/>
  <c r="T4" i="1" l="1"/>
  <c r="Z4" i="1"/>
  <c r="R4" i="1"/>
  <c r="Y4" i="1"/>
  <c r="T3" i="1"/>
  <c r="X3" i="1"/>
  <c r="U3" i="1"/>
  <c r="Y3" i="1"/>
  <c r="R3" i="1"/>
  <c r="V3" i="1"/>
  <c r="Z3" i="1"/>
  <c r="S3" i="1"/>
  <c r="W3" i="1"/>
  <c r="AA3" i="1"/>
  <c r="V4" i="1"/>
  <c r="U4" i="1"/>
  <c r="AA4" i="1"/>
  <c r="W4" i="1"/>
  <c r="S4" i="1"/>
  <c r="X4" i="1"/>
  <c r="T5" i="1"/>
  <c r="Y5" i="1"/>
  <c r="U5" i="1"/>
  <c r="AA5" i="1"/>
  <c r="W5" i="1"/>
  <c r="S5" i="1"/>
  <c r="Z5" i="1"/>
  <c r="V5" i="1"/>
  <c r="R5" i="1"/>
  <c r="X5" i="1"/>
  <c r="AA6" i="1" l="1"/>
  <c r="Z6" i="1"/>
  <c r="S6" i="1"/>
  <c r="V6" i="1"/>
  <c r="X6" i="1"/>
  <c r="R6" i="1"/>
  <c r="U6" i="1"/>
  <c r="W6" i="1"/>
  <c r="T6" i="1"/>
  <c r="Y6" i="1"/>
</calcChain>
</file>

<file path=xl/comments1.xml><?xml version="1.0" encoding="utf-8"?>
<comments xmlns="http://schemas.openxmlformats.org/spreadsheetml/2006/main">
  <authors>
    <author>محمود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برای ورود اطلاعات بهتر است از شیت vorood data استفاده کنید .
البته به صورت مستقیم نیز میتوانید در همینجا اطلاعات را وارد کنید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به ازای افراد حاضر عدد 1 بگذارید</t>
        </r>
      </text>
    </comment>
  </commentList>
</comments>
</file>

<file path=xl/sharedStrings.xml><?xml version="1.0" encoding="utf-8"?>
<sst xmlns="http://schemas.openxmlformats.org/spreadsheetml/2006/main" count="55" uniqueCount="31">
  <si>
    <t>ردیف</t>
  </si>
  <si>
    <t>نوع غذا</t>
  </si>
  <si>
    <t>مبلغ</t>
  </si>
  <si>
    <t>پرداخت کننده</t>
  </si>
  <si>
    <t>تعداد افراد حاضر</t>
  </si>
  <si>
    <t>سهم هر نفر</t>
  </si>
  <si>
    <t>تاریخ</t>
  </si>
  <si>
    <t>مانده حساب</t>
  </si>
  <si>
    <t>محاسبه سهم افراد در مخارج مشترک</t>
  </si>
  <si>
    <t>لیست افراد همخانه</t>
  </si>
  <si>
    <t>نفر1</t>
  </si>
  <si>
    <t>نفر2</t>
  </si>
  <si>
    <t>نفر3</t>
  </si>
  <si>
    <t>نفر4</t>
  </si>
  <si>
    <t>نفر5</t>
  </si>
  <si>
    <t>نفر6</t>
  </si>
  <si>
    <t>نفر7</t>
  </si>
  <si>
    <t>نفر8</t>
  </si>
  <si>
    <t>نفر9</t>
  </si>
  <si>
    <t>نفر10</t>
  </si>
  <si>
    <t xml:space="preserve">نفر1 </t>
  </si>
  <si>
    <t xml:space="preserve">نفر2 </t>
  </si>
  <si>
    <t xml:space="preserve">نفر3 </t>
  </si>
  <si>
    <t xml:space="preserve">نفر4 </t>
  </si>
  <si>
    <t xml:space="preserve">نفر5 </t>
  </si>
  <si>
    <t xml:space="preserve">نفر6 </t>
  </si>
  <si>
    <t xml:space="preserve">نفر7 </t>
  </si>
  <si>
    <t xml:space="preserve">نفر8 </t>
  </si>
  <si>
    <t xml:space="preserve">نفر9 </t>
  </si>
  <si>
    <t xml:space="preserve">نفر10 </t>
  </si>
  <si>
    <t>شرح خرید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</si>
</sst>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64" formatCode="_-* #,##0_-;_-* #,##0\-;_-* &quot;-&quot;??_-;_-@_-"/>
    <numFmt numFmtId="165" formatCode="#,##0_-;[Red]\-#,##0"/>
  </numFmts>
  <fonts count="10">
    <font>
      <sz val="11"/>
      <color theme="1"/>
      <name val="B Nazanin"/>
      <family val="2"/>
      <charset val="178"/>
    </font>
    <font>
      <sz val="11"/>
      <color theme="1"/>
      <name val="B Nazanin"/>
      <family val="2"/>
      <charset val="178"/>
    </font>
    <font>
      <b/>
      <sz val="11"/>
      <color theme="1"/>
      <name val="B Nazanin"/>
      <family val="2"/>
      <charset val="178"/>
    </font>
    <font>
      <b/>
      <sz val="11"/>
      <color theme="1"/>
      <name val="B Nazanin"/>
      <charset val="178"/>
    </font>
    <font>
      <b/>
      <sz val="11"/>
      <name val="B Nazanin"/>
      <charset val="178"/>
    </font>
    <font>
      <b/>
      <sz val="11"/>
      <name val="B Nazanin"/>
      <family val="2"/>
      <charset val="178"/>
    </font>
    <font>
      <sz val="11"/>
      <color rgb="FF000000"/>
      <name val="B Nazanin"/>
      <charset val="178"/>
    </font>
    <font>
      <b/>
      <sz val="9"/>
      <color indexed="81"/>
      <name val="Tahoma"/>
      <family val="2"/>
    </font>
    <font>
      <b/>
      <sz val="12"/>
      <color theme="1"/>
      <name val="B Nazanin"/>
    </font>
    <font>
      <b/>
      <sz val="12"/>
      <name val="B Nazanin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textRotation="90"/>
    </xf>
    <xf numFmtId="0" fontId="2" fillId="0" borderId="4" xfId="0" applyFont="1" applyBorder="1" applyAlignment="1">
      <alignment horizontal="center" vertical="center"/>
    </xf>
    <xf numFmtId="0" fontId="0" fillId="0" borderId="5" xfId="0" applyFont="1" applyFill="1" applyBorder="1"/>
    <xf numFmtId="164" fontId="2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vertical="center"/>
    </xf>
    <xf numFmtId="0" fontId="2" fillId="0" borderId="0" xfId="0" applyNumberFormat="1" applyFont="1" applyAlignment="1">
      <alignment horizontal="center"/>
    </xf>
    <xf numFmtId="0" fontId="2" fillId="2" borderId="2" xfId="0" applyFont="1" applyFill="1" applyBorder="1" applyProtection="1">
      <protection locked="0"/>
    </xf>
    <xf numFmtId="164" fontId="2" fillId="2" borderId="2" xfId="1" applyNumberFormat="1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1" applyNumberFormat="1" applyFont="1" applyAlignment="1" applyProtection="1">
      <alignment horizontal="center" vertical="center"/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5" xfId="0" applyFont="1" applyFill="1" applyBorder="1" applyProtection="1">
      <protection locked="0"/>
    </xf>
    <xf numFmtId="0" fontId="0" fillId="0" borderId="0" xfId="0" applyNumberFormat="1" applyAlignment="1" applyProtection="1">
      <alignment horizontal="center" vertical="center" textRotation="90"/>
      <protection locked="0"/>
    </xf>
    <xf numFmtId="0" fontId="0" fillId="0" borderId="0" xfId="0" applyAlignment="1" applyProtection="1">
      <alignment horizontal="center" vertical="center" textRotation="90"/>
      <protection locked="0"/>
    </xf>
    <xf numFmtId="0" fontId="2" fillId="0" borderId="1" xfId="0" applyNumberFormat="1" applyFont="1" applyBorder="1" applyAlignment="1" applyProtection="1">
      <alignment horizontal="center" vertical="center" textRotation="90"/>
      <protection locked="0"/>
    </xf>
    <xf numFmtId="0" fontId="2" fillId="0" borderId="1" xfId="0" applyFont="1" applyBorder="1" applyAlignment="1" applyProtection="1">
      <alignment horizontal="center" vertical="center" textRotation="90"/>
      <protection locked="0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NumberFormat="1" applyFont="1" applyAlignment="1">
      <alignment vertical="center"/>
    </xf>
    <xf numFmtId="165" fontId="8" fillId="0" borderId="0" xfId="0" applyNumberFormat="1" applyFont="1" applyAlignment="1">
      <alignment vertical="center"/>
    </xf>
  </cellXfs>
  <cellStyles count="2">
    <cellStyle name="Comma" xfId="1" builtinId="3"/>
    <cellStyle name="Normal" xfId="0" builtinId="0"/>
  </cellStyles>
  <dxfs count="5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numFmt numFmtId="165" formatCode="#,##0_-;[Red]\-#,##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numFmt numFmtId="165" formatCode="#,##0_-;[Red]\-#,##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numFmt numFmtId="165" formatCode="#,##0_-;[Red]\-#,##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numFmt numFmtId="165" formatCode="#,##0_-;[Red]\-#,##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numFmt numFmtId="165" formatCode="#,##0_-;[Red]\-#,##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numFmt numFmtId="165" formatCode="#,##0_-;[Red]\-#,##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numFmt numFmtId="165" formatCode="#,##0_-;[Red]\-#,##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numFmt numFmtId="165" formatCode="#,##0_-;[Red]\-#,##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 Nazanin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 Nazanin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 Nazanin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 Nazanin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 Nazanin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 Nazanin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 Nazanin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 Nazanin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 Nazanin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 Nazanin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numFmt numFmtId="164" formatCode="_-* #,##0_-;_-* #,##0\-;_-* &quot;-&quot;??_-;_-@_-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alignment horizontal="general" vertical="center" textRotation="0" wrapText="0" indent="0" justifyLastLine="0" shrinkToFit="0" readingOrder="0"/>
    </dxf>
    <dxf>
      <font>
        <b/>
      </font>
      <numFmt numFmtId="164" formatCode="_-* #,##0_-;_-* #,##0\-;_-* &quot;-&quot;??_-;_-@_-"/>
      <alignment textRotation="0" wrapText="0" justifyLastLine="0" shrinkToFit="0" readingOrder="0"/>
    </dxf>
    <dxf>
      <font>
        <b/>
      </font>
      <numFmt numFmtId="164" formatCode="_-* #,##0_-;_-* #,##0\-;_-* &quot;-&quot;??_-;_-@_-"/>
      <alignment textRotation="0" wrapText="0" justifyLastLine="0" shrinkToFit="0" readingOrder="0"/>
    </dxf>
    <dxf>
      <font>
        <b/>
      </font>
      <numFmt numFmtId="164" formatCode="_-* #,##0_-;_-* #,##0\-;_-* &quot;-&quot;??_-;_-@_-"/>
      <alignment textRotation="0" wrapText="0" justifyLastLine="0" shrinkToFit="0" readingOrder="0"/>
    </dxf>
    <dxf>
      <font>
        <b/>
      </font>
      <numFmt numFmtId="164" formatCode="_-* #,##0_-;_-* #,##0\-;_-* &quot;-&quot;??_-;_-@_-"/>
      <alignment textRotation="0" wrapText="0" justifyLastLine="0" shrinkToFit="0" readingOrder="0"/>
    </dxf>
    <dxf>
      <font>
        <b/>
      </font>
      <numFmt numFmtId="164" formatCode="_-* #,##0_-;_-* #,##0\-;_-* &quot;-&quot;??_-;_-@_-"/>
      <alignment textRotation="0" wrapText="0" justifyLastLine="0" shrinkToFit="0" readingOrder="0"/>
    </dxf>
    <dxf>
      <font>
        <b/>
      </font>
      <numFmt numFmtId="164" formatCode="_-* #,##0_-;_-* #,##0\-;_-* &quot;-&quot;??_-;_-@_-"/>
      <alignment textRotation="0" wrapText="0" justifyLastLine="0" shrinkToFit="0" readingOrder="0"/>
    </dxf>
    <dxf>
      <font>
        <b/>
      </font>
      <numFmt numFmtId="164" formatCode="_-* #,##0_-;_-* #,##0\-;_-* &quot;-&quot;??_-;_-@_-"/>
      <alignment textRotation="0" wrapText="0" justifyLastLine="0" shrinkToFit="0" readingOrder="0"/>
    </dxf>
    <dxf>
      <font>
        <b/>
      </font>
      <numFmt numFmtId="164" formatCode="_-* #,##0_-;_-* #,##0\-;_-* &quot;-&quot;??_-;_-@_-"/>
      <alignment textRotation="0" wrapText="0" justifyLastLine="0" shrinkToFit="0" readingOrder="0"/>
    </dxf>
    <dxf>
      <font>
        <b/>
      </font>
      <numFmt numFmtId="164" formatCode="_-* #,##0_-;_-* #,##0\-;_-* &quot;-&quot;??_-;_-@_-"/>
      <alignment textRotation="0" wrapText="0" justifyLastLine="0" shrinkToFit="0" readingOrder="0"/>
    </dxf>
    <dxf>
      <font>
        <b/>
      </font>
      <numFmt numFmtId="164" formatCode="_-* #,##0_-;_-* #,##0\-;_-* &quot;-&quot;??_-;_-@_-"/>
      <alignment textRotation="0" wrapText="0" justifyLastLine="0" shrinkToFit="0" readingOrder="0"/>
    </dxf>
    <dxf>
      <font>
        <b/>
      </font>
      <numFmt numFmtId="164" formatCode="_-* #,##0_-;_-* #,##0\-;_-* &quot;-&quot;??_-;_-@_-"/>
      <alignment textRotation="0" wrapText="0" justifyLastLine="0" shrinkToFit="0" readingOrder="0"/>
    </dxf>
    <dxf>
      <font>
        <b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alignment textRotation="0" wrapTex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alignment textRotation="0" wrapTex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alignment textRotation="0" wrapTex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alignment textRotation="0" wrapTex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alignment textRotation="0" wrapTex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alignment textRotation="0" wrapTex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alignment textRotation="0" wrapTex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alignment textRotation="0" wrapTex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alignment textRotation="0" wrapTex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alignment textRotation="0" wrapText="0" justifyLastLine="0" shrinkToFit="0" readingOrder="0"/>
      <protection locked="0" hidden="0"/>
    </dxf>
    <dxf>
      <font>
        <b/>
      </font>
      <numFmt numFmtId="164" formatCode="_-* #,##0_-;_-* #,##0\-;_-* &quot;-&quot;??_-;_-@_-"/>
      <protection locked="0" hidden="0"/>
    </dxf>
    <dxf>
      <font>
        <b/>
      </font>
      <protection locked="0" hidden="0"/>
    </dxf>
    <dxf>
      <font>
        <b/>
      </font>
      <protection locked="0" hidden="0"/>
    </dxf>
    <dxf>
      <font>
        <b/>
      </font>
      <protection locked="0" hidden="0"/>
    </dxf>
    <dxf>
      <font>
        <b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B Nazanin"/>
        <scheme val="none"/>
      </font>
      <alignment vertical="center" textRotation="0" wrapText="0" indent="0" justifyLastLine="0" shrinkToFit="0" readingOrder="0"/>
    </dxf>
    <dxf>
      <alignment horizontal="center" vertical="center" textRotation="90" wrapText="0" indent="0" justifyLastLine="0" shrinkToFit="0" readingOrder="0"/>
    </dxf>
    <dxf>
      <fill>
        <patternFill patternType="lightUp"/>
      </fill>
    </dxf>
    <dxf>
      <fill>
        <patternFill patternType="lightUp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180975</xdr:colOff>
          <xdr:row>2</xdr:row>
          <xdr:rowOff>57150</xdr:rowOff>
        </xdr:from>
        <xdr:to>
          <xdr:col>5</xdr:col>
          <xdr:colOff>276225</xdr:colOff>
          <xdr:row>4</xdr:row>
          <xdr:rowOff>161925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5720" rIns="27432" bIns="45720" anchor="ctr" upright="1"/>
            <a:lstStyle/>
            <a:p>
              <a:pPr algn="ctr" rtl="1">
                <a:defRPr sz="1000"/>
              </a:pPr>
              <a:r>
                <a:rPr lang="fa-IR" sz="1100" b="0" i="0" u="none" strike="noStrike" baseline="0">
                  <a:solidFill>
                    <a:srgbClr val="000000"/>
                  </a:solidFill>
                  <a:cs typeface="B Nazanin"/>
                </a:rPr>
                <a:t>ثبت اسامی همخانه ها در جدول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5</xdr:row>
          <xdr:rowOff>38100</xdr:rowOff>
        </xdr:from>
        <xdr:to>
          <xdr:col>3</xdr:col>
          <xdr:colOff>1000125</xdr:colOff>
          <xdr:row>7</xdr:row>
          <xdr:rowOff>9525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5720" rIns="27432" bIns="45720" anchor="ctr" upright="1"/>
            <a:lstStyle/>
            <a:p>
              <a:pPr algn="ctr" rtl="1">
                <a:defRPr sz="1000"/>
              </a:pPr>
              <a:r>
                <a:rPr lang="fa-IR" sz="1100" b="0" i="0" u="none" strike="noStrike" baseline="0">
                  <a:solidFill>
                    <a:srgbClr val="000000"/>
                  </a:solidFill>
                  <a:cs typeface="B Nazanin"/>
                </a:rPr>
                <a:t>ثبت داده ها در دیتابیس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2" name="Table2" displayName="Table2" ref="A2:AA6" totalsRowCount="1" headerRowDxfId="55" totalsRowDxfId="54">
  <autoFilter ref="A2:AA5"/>
  <tableColumns count="27">
    <tableColumn id="1" name="ردیف" dataDxfId="53" totalsRowDxfId="26">
      <calculatedColumnFormula>ROW()-2</calculatedColumnFormula>
    </tableColumn>
    <tableColumn id="23" name="تاریخ" dataDxfId="52" totalsRowDxfId="25"/>
    <tableColumn id="2" name="شرح خرید" totalsRowLabel="مانده حساب" dataDxfId="51" totalsRowDxfId="24"/>
    <tableColumn id="3" name="پرداخت کننده" dataDxfId="50" totalsRowDxfId="23"/>
    <tableColumn id="4" name="مبلغ" totalsRowFunction="sum" dataDxfId="49" totalsRowDxfId="22" dataCellStyle="Comma"/>
    <tableColumn id="5" name="نفر1 " dataDxfId="48" totalsRowDxfId="21"/>
    <tableColumn id="6" name="نفر2 " dataDxfId="47" totalsRowDxfId="20"/>
    <tableColumn id="7" name="نفر3 " dataDxfId="46" totalsRowDxfId="19"/>
    <tableColumn id="8" name="نفر4 " dataDxfId="45" totalsRowDxfId="18"/>
    <tableColumn id="9" name="نفر5 " dataDxfId="44" totalsRowDxfId="17"/>
    <tableColumn id="10" name="نفر6 " dataDxfId="43" totalsRowDxfId="16"/>
    <tableColumn id="11" name="نفر7 " dataDxfId="42" totalsRowDxfId="15"/>
    <tableColumn id="25" name="نفر8 " dataDxfId="41" totalsRowDxfId="14"/>
    <tableColumn id="24" name="نفر9 " dataDxfId="40" totalsRowDxfId="13"/>
    <tableColumn id="12" name="نفر10 " dataDxfId="39" totalsRowDxfId="12"/>
    <tableColumn id="13" name="تعداد افراد حاضر" dataDxfId="38" totalsRowDxfId="11">
      <calculatedColumnFormula>COUNTIF(E3:O3,1)</calculatedColumnFormula>
    </tableColumn>
    <tableColumn id="14" name="سهم هر نفر" dataDxfId="37" totalsRowDxfId="10" dataCellStyle="Comma">
      <calculatedColumnFormula>IFERROR(E3/P3,0)</calculatedColumnFormula>
    </tableColumn>
    <tableColumn id="15" name="نفر1" totalsRowFunction="custom" dataDxfId="36" totalsRowDxfId="9" dataCellStyle="Comma">
      <calculatedColumnFormula>Table2[[#This Row],[نفر1 ]]*$Q3</calculatedColumnFormula>
      <totalsRowFormula>SUMIF(Table2[پرداخت کننده],Table2[[#Headers],[نفر1]],Table2[مبلغ])-SUM(Table2[نفر1])</totalsRowFormula>
    </tableColumn>
    <tableColumn id="16" name="نفر2" totalsRowFunction="custom" dataDxfId="35" totalsRowDxfId="8" dataCellStyle="Comma">
      <calculatedColumnFormula>Table2[[#This Row],[نفر2 ]]*$Q3</calculatedColumnFormula>
      <totalsRowFormula>SUMIF(Table2[پرداخت کننده],Table2[[#Headers],[نفر2]],Table2[مبلغ])-SUM(Table2[نفر2])</totalsRowFormula>
    </tableColumn>
    <tableColumn id="17" name="نفر3" totalsRowFunction="custom" dataDxfId="34" totalsRowDxfId="7" dataCellStyle="Comma">
      <calculatedColumnFormula>Table2[[#This Row],[نفر3 ]]*$Q3</calculatedColumnFormula>
      <totalsRowFormula>SUMIF(Table2[پرداخت کننده],Table2[[#Headers],[نفر3]],Table2[مبلغ])-SUM(Table2[نفر3])</totalsRowFormula>
    </tableColumn>
    <tableColumn id="18" name="نفر4" totalsRowFunction="custom" dataDxfId="33" totalsRowDxfId="6" dataCellStyle="Comma">
      <calculatedColumnFormula>Table2[[#This Row],[نفر4 ]]*$Q3</calculatedColumnFormula>
      <totalsRowFormula>SUMIF(Table2[پرداخت کننده],Table2[[#Headers],[نفر4]],Table2[مبلغ])-SUM(Table2[نفر4])</totalsRowFormula>
    </tableColumn>
    <tableColumn id="19" name="نفر5" totalsRowFunction="custom" dataDxfId="32" totalsRowDxfId="5" dataCellStyle="Comma">
      <calculatedColumnFormula>Table2[[#This Row],[نفر5 ]]*$Q3</calculatedColumnFormula>
      <totalsRowFormula>SUMIF(Table2[پرداخت کننده],Table2[[#Headers],[نفر5]],Table2[مبلغ])-SUM(Table2[نفر5])</totalsRowFormula>
    </tableColumn>
    <tableColumn id="20" name="نفر6" totalsRowFunction="custom" dataDxfId="31" totalsRowDxfId="4" dataCellStyle="Comma">
      <calculatedColumnFormula>Table2[[#This Row],[نفر6 ]]*$Q3</calculatedColumnFormula>
      <totalsRowFormula>SUMIF(Table2[پرداخت کننده],Table2[[#Headers],[نفر6]],Table2[مبلغ])-SUM(Table2[نفر6])</totalsRowFormula>
    </tableColumn>
    <tableColumn id="21" name="نفر7" totalsRowFunction="custom" dataDxfId="30" totalsRowDxfId="3" dataCellStyle="Comma">
      <calculatedColumnFormula>Table2[[#This Row],[نفر7 ]]*$Q3</calculatedColumnFormula>
      <totalsRowFormula>SUMIF(Table2[پرداخت کننده],Table2[[#Headers],[نفر7]],Table2[مبلغ])-SUM(Table2[نفر7])</totalsRowFormula>
    </tableColumn>
    <tableColumn id="22" name="نفر8" totalsRowFunction="custom" dataDxfId="29" totalsRowDxfId="2" dataCellStyle="Comma">
      <calculatedColumnFormula>Table2[[#This Row],[نفر8 ]]*$Q3</calculatedColumnFormula>
      <totalsRowFormula>SUMIF(Table2[پرداخت کننده],Table2[[#Headers],[نفر8]],Table2[مبلغ])-SUM(Table2[نفر8])</totalsRowFormula>
    </tableColumn>
    <tableColumn id="26" name="نفر9" totalsRowFunction="custom" dataDxfId="28" totalsRowDxfId="1" dataCellStyle="Comma">
      <calculatedColumnFormula>Table2[[#This Row],[نفر9 ]]*$Q3</calculatedColumnFormula>
      <totalsRowFormula>SUMIF(Table2[پرداخت کننده],Table2[[#Headers],[نفر9]],Table2[مبلغ])-SUM(Table2[نفر9])</totalsRowFormula>
    </tableColumn>
    <tableColumn id="27" name="نفر10" totalsRowFunction="custom" dataDxfId="27" totalsRowDxfId="0" dataCellStyle="Comma">
      <calculatedColumnFormula>Table2[[#This Row],[نفر10 ]]*$Q3</calculatedColumnFormula>
      <totalsRowFormula>SUMIF(Table2[پرداخت کننده],Table2[[#Headers],[نفر10]],Table2[مبلغ])-SUM(Table2[نفر10])</totalsRow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12"/>
  <sheetViews>
    <sheetView rightToLeft="1" tabSelected="1" workbookViewId="0">
      <selection activeCell="C2" sqref="C2:C11"/>
    </sheetView>
  </sheetViews>
  <sheetFormatPr defaultColWidth="0" defaultRowHeight="18" zeroHeight="1"/>
  <cols>
    <col min="1" max="1" width="3.7109375" customWidth="1"/>
    <col min="2" max="2" width="33.42578125" customWidth="1"/>
    <col min="3" max="3" width="0" hidden="1" customWidth="1"/>
    <col min="4" max="6" width="9.140625" customWidth="1"/>
    <col min="7" max="16384" width="9.140625" hidden="1"/>
  </cols>
  <sheetData>
    <row r="1" spans="1:3" ht="28.5">
      <c r="A1" s="7" t="s">
        <v>0</v>
      </c>
      <c r="B1" s="8" t="s">
        <v>9</v>
      </c>
    </row>
    <row r="2" spans="1:3" ht="19.5">
      <c r="A2" s="9">
        <v>1</v>
      </c>
      <c r="B2" s="21" t="s">
        <v>10</v>
      </c>
      <c r="C2" t="str">
        <f>B2&amp;" "</f>
        <v xml:space="preserve">نفر1 </v>
      </c>
    </row>
    <row r="3" spans="1:3" ht="19.5">
      <c r="A3" s="9">
        <v>2</v>
      </c>
      <c r="B3" s="21" t="s">
        <v>11</v>
      </c>
      <c r="C3" t="str">
        <f t="shared" ref="C3:C11" si="0">B3&amp;" "</f>
        <v xml:space="preserve">نفر2 </v>
      </c>
    </row>
    <row r="4" spans="1:3" ht="19.5">
      <c r="A4" s="9">
        <v>3</v>
      </c>
      <c r="B4" s="21" t="s">
        <v>12</v>
      </c>
      <c r="C4" t="str">
        <f t="shared" si="0"/>
        <v xml:space="preserve">نفر3 </v>
      </c>
    </row>
    <row r="5" spans="1:3" ht="19.5">
      <c r="A5" s="9">
        <v>4</v>
      </c>
      <c r="B5" s="21" t="s">
        <v>13</v>
      </c>
      <c r="C5" t="str">
        <f t="shared" si="0"/>
        <v xml:space="preserve">نفر4 </v>
      </c>
    </row>
    <row r="6" spans="1:3" ht="19.5">
      <c r="A6" s="9">
        <v>5</v>
      </c>
      <c r="B6" s="21" t="s">
        <v>14</v>
      </c>
      <c r="C6" t="str">
        <f t="shared" si="0"/>
        <v xml:space="preserve">نفر5 </v>
      </c>
    </row>
    <row r="7" spans="1:3" ht="19.5">
      <c r="A7" s="9">
        <v>6</v>
      </c>
      <c r="B7" s="21" t="s">
        <v>15</v>
      </c>
      <c r="C7" t="str">
        <f t="shared" si="0"/>
        <v xml:space="preserve">نفر6 </v>
      </c>
    </row>
    <row r="8" spans="1:3" ht="19.5">
      <c r="A8" s="9">
        <v>7</v>
      </c>
      <c r="B8" s="21" t="s">
        <v>16</v>
      </c>
      <c r="C8" t="str">
        <f t="shared" si="0"/>
        <v xml:space="preserve">نفر7 </v>
      </c>
    </row>
    <row r="9" spans="1:3" ht="19.5">
      <c r="A9" s="9">
        <v>8</v>
      </c>
      <c r="B9" s="21" t="s">
        <v>17</v>
      </c>
      <c r="C9" t="str">
        <f t="shared" si="0"/>
        <v xml:space="preserve">نفر8 </v>
      </c>
    </row>
    <row r="10" spans="1:3" ht="19.5">
      <c r="A10" s="9">
        <v>9</v>
      </c>
      <c r="B10" s="21" t="s">
        <v>18</v>
      </c>
      <c r="C10" t="str">
        <f t="shared" si="0"/>
        <v xml:space="preserve">نفر9 </v>
      </c>
    </row>
    <row r="11" spans="1:3" ht="19.5">
      <c r="A11" s="9">
        <v>10</v>
      </c>
      <c r="B11" s="21" t="s">
        <v>19</v>
      </c>
      <c r="C11" t="str">
        <f t="shared" si="0"/>
        <v xml:space="preserve">نفر10 </v>
      </c>
    </row>
    <row r="12" spans="1:3"/>
  </sheetData>
  <sheetProtection sheet="1" objects="1" scenarios="1" formatCells="0" formatColumns="0" formatRows="0"/>
  <pageMargins left="0.7" right="0.7" top="0.75" bottom="0.75" header="0.3" footer="0.3"/>
  <pageSetup paperSize="9" orientation="portrait" horizontalDpi="4294967292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sabt">
                <anchor moveWithCells="1" sizeWithCells="1">
                  <from>
                    <xdr:col>3</xdr:col>
                    <xdr:colOff>180975</xdr:colOff>
                    <xdr:row>2</xdr:row>
                    <xdr:rowOff>57150</xdr:rowOff>
                  </from>
                  <to>
                    <xdr:col>5</xdr:col>
                    <xdr:colOff>276225</xdr:colOff>
                    <xdr:row>4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9"/>
  <sheetViews>
    <sheetView rightToLeft="1" workbookViewId="0">
      <selection activeCell="E2" sqref="E2:N2"/>
    </sheetView>
  </sheetViews>
  <sheetFormatPr defaultColWidth="0" defaultRowHeight="18" zeroHeight="1"/>
  <cols>
    <col min="1" max="1" width="20" customWidth="1"/>
    <col min="2" max="2" width="34.7109375" customWidth="1"/>
    <col min="3" max="3" width="22.28515625" customWidth="1"/>
    <col min="4" max="4" width="23.140625" customWidth="1"/>
    <col min="5" max="14" width="3.85546875" customWidth="1"/>
    <col min="15" max="15" width="9.140625" customWidth="1"/>
    <col min="16" max="16384" width="9.140625" hidden="1"/>
  </cols>
  <sheetData>
    <row r="1" spans="1:14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27" thickBot="1">
      <c r="A2" s="5" t="s">
        <v>6</v>
      </c>
      <c r="B2" s="5" t="s">
        <v>1</v>
      </c>
      <c r="C2" s="6" t="s">
        <v>3</v>
      </c>
      <c r="D2" s="5" t="s">
        <v>2</v>
      </c>
      <c r="E2" s="24" t="s">
        <v>10</v>
      </c>
      <c r="F2" s="25" t="s">
        <v>11</v>
      </c>
      <c r="G2" s="25" t="s">
        <v>12</v>
      </c>
      <c r="H2" s="25" t="s">
        <v>13</v>
      </c>
      <c r="I2" s="25" t="s">
        <v>14</v>
      </c>
      <c r="J2" s="25" t="s">
        <v>15</v>
      </c>
      <c r="K2" s="25" t="s">
        <v>16</v>
      </c>
      <c r="L2" s="25" t="s">
        <v>17</v>
      </c>
      <c r="M2" s="25" t="s">
        <v>18</v>
      </c>
      <c r="N2" s="25" t="s">
        <v>19</v>
      </c>
    </row>
    <row r="3" spans="1:14" ht="19.5">
      <c r="A3" s="13"/>
      <c r="B3" s="13"/>
      <c r="C3" s="13"/>
      <c r="D3" s="14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/>
    <row r="5" spans="1:14"/>
    <row r="6" spans="1:14"/>
    <row r="7" spans="1:14"/>
    <row r="8" spans="1:14"/>
    <row r="9" spans="1:14"/>
  </sheetData>
  <sheetProtection sheet="1" objects="1" scenarios="1" formatCells="0"/>
  <mergeCells count="1">
    <mergeCell ref="A1:N1"/>
  </mergeCells>
  <conditionalFormatting sqref="E3:N3">
    <cfRule type="containsBlanks" dxfId="57" priority="1">
      <formula>LEN(TRIM(E3))=0</formula>
    </cfRule>
  </conditionalFormatting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Button 2">
              <controlPr defaultSize="0" print="0" autoFill="0" autoPict="0" macro="[0]!vorood">
                <anchor moveWithCells="1" sizeWithCells="1">
                  <from>
                    <xdr:col>2</xdr:col>
                    <xdr:colOff>47625</xdr:colOff>
                    <xdr:row>5</xdr:row>
                    <xdr:rowOff>38100</xdr:rowOff>
                  </from>
                  <to>
                    <xdr:col>3</xdr:col>
                    <xdr:colOff>1000125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nafarat!$B$2:$B$11</xm:f>
          </x14:formula1>
          <xm:sqref>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A6"/>
  <sheetViews>
    <sheetView rightToLeft="1" workbookViewId="0">
      <selection activeCell="F2" sqref="F2:O2"/>
    </sheetView>
  </sheetViews>
  <sheetFormatPr defaultRowHeight="18"/>
  <cols>
    <col min="1" max="1" width="5.28515625" customWidth="1"/>
    <col min="2" max="2" width="10.5703125" bestFit="1" customWidth="1"/>
    <col min="3" max="3" width="24.7109375" bestFit="1" customWidth="1"/>
    <col min="4" max="4" width="12" customWidth="1"/>
    <col min="5" max="5" width="10.42578125" bestFit="1" customWidth="1"/>
    <col min="6" max="7" width="3.5703125" customWidth="1"/>
    <col min="8" max="9" width="3.7109375" customWidth="1"/>
    <col min="10" max="10" width="4.140625" customWidth="1"/>
    <col min="11" max="11" width="4" customWidth="1"/>
    <col min="12" max="14" width="4.140625" customWidth="1"/>
    <col min="15" max="15" width="4.28515625" customWidth="1"/>
    <col min="16" max="16" width="5.85546875" customWidth="1"/>
    <col min="17" max="17" width="9.42578125" bestFit="1" customWidth="1"/>
    <col min="18" max="18" width="10.42578125" customWidth="1"/>
    <col min="19" max="19" width="12" bestFit="1" customWidth="1"/>
    <col min="20" max="20" width="9.5703125" customWidth="1"/>
    <col min="21" max="21" width="9.85546875" bestFit="1" customWidth="1"/>
    <col min="22" max="22" width="10.28515625" customWidth="1"/>
    <col min="23" max="24" width="11.42578125" customWidth="1"/>
    <col min="25" max="25" width="9.5703125" bestFit="1" customWidth="1"/>
  </cols>
  <sheetData>
    <row r="1" spans="1:27">
      <c r="A1" s="27" t="s">
        <v>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7" ht="72.75">
      <c r="A2" s="3" t="s">
        <v>0</v>
      </c>
      <c r="B2" s="2" t="s">
        <v>6</v>
      </c>
      <c r="C2" s="2" t="s">
        <v>30</v>
      </c>
      <c r="D2" s="1" t="s">
        <v>3</v>
      </c>
      <c r="E2" s="2" t="s">
        <v>2</v>
      </c>
      <c r="F2" s="22" t="s">
        <v>20</v>
      </c>
      <c r="G2" s="23" t="s">
        <v>21</v>
      </c>
      <c r="H2" s="23" t="s">
        <v>22</v>
      </c>
      <c r="I2" s="23" t="s">
        <v>23</v>
      </c>
      <c r="J2" s="23" t="s">
        <v>24</v>
      </c>
      <c r="K2" s="23" t="s">
        <v>25</v>
      </c>
      <c r="L2" s="23" t="s">
        <v>26</v>
      </c>
      <c r="M2" s="23" t="s">
        <v>27</v>
      </c>
      <c r="N2" s="23" t="s">
        <v>28</v>
      </c>
      <c r="O2" s="23" t="s">
        <v>29</v>
      </c>
      <c r="P2" s="3" t="s">
        <v>4</v>
      </c>
      <c r="Q2" s="1" t="s">
        <v>5</v>
      </c>
      <c r="R2" s="23" t="s">
        <v>10</v>
      </c>
      <c r="S2" s="23" t="s">
        <v>11</v>
      </c>
      <c r="T2" s="23" t="s">
        <v>12</v>
      </c>
      <c r="U2" s="23" t="s">
        <v>13</v>
      </c>
      <c r="V2" s="23" t="s">
        <v>14</v>
      </c>
      <c r="W2" s="23" t="s">
        <v>15</v>
      </c>
      <c r="X2" s="23" t="s">
        <v>16</v>
      </c>
      <c r="Y2" s="23" t="s">
        <v>17</v>
      </c>
      <c r="Z2" s="23" t="s">
        <v>18</v>
      </c>
      <c r="AA2" s="23" t="s">
        <v>19</v>
      </c>
    </row>
    <row r="3" spans="1:27" ht="19.5">
      <c r="A3" s="12">
        <f t="shared" ref="A3:A5" si="0">ROW()-2</f>
        <v>1</v>
      </c>
      <c r="B3" s="16"/>
      <c r="C3" s="16"/>
      <c r="D3" s="17"/>
      <c r="E3" s="18"/>
      <c r="F3" s="19"/>
      <c r="G3" s="20"/>
      <c r="H3" s="20"/>
      <c r="I3" s="20"/>
      <c r="J3" s="20"/>
      <c r="K3" s="20"/>
      <c r="L3" s="20"/>
      <c r="M3" s="20"/>
      <c r="N3" s="20"/>
      <c r="O3" s="20"/>
      <c r="P3" s="4">
        <f t="shared" ref="P3:P5" si="1">COUNTIF(E3:O3,1)</f>
        <v>0</v>
      </c>
      <c r="Q3" s="11">
        <f>IFERROR(E3/P3,0)</f>
        <v>0</v>
      </c>
      <c r="R3" s="10">
        <f>Table2[[#This Row],[نفر1 ]]*$Q3</f>
        <v>0</v>
      </c>
      <c r="S3" s="10">
        <f>Table2[[#This Row],[نفر2 ]]*$Q3</f>
        <v>0</v>
      </c>
      <c r="T3" s="10">
        <f>Table2[[#This Row],[نفر3 ]]*$Q3</f>
        <v>0</v>
      </c>
      <c r="U3" s="10">
        <f>Table2[[#This Row],[نفر4 ]]*$Q3</f>
        <v>0</v>
      </c>
      <c r="V3" s="10">
        <f>Table2[[#This Row],[نفر5 ]]*$Q3</f>
        <v>0</v>
      </c>
      <c r="W3" s="10">
        <f>Table2[[#This Row],[نفر6 ]]*$Q3</f>
        <v>0</v>
      </c>
      <c r="X3" s="10">
        <f>Table2[[#This Row],[نفر7 ]]*$Q3</f>
        <v>0</v>
      </c>
      <c r="Y3" s="10">
        <f>Table2[[#This Row],[نفر8 ]]*$Q3</f>
        <v>0</v>
      </c>
      <c r="Z3" s="10">
        <f>Table2[[#This Row],[نفر9 ]]*$Q3</f>
        <v>0</v>
      </c>
      <c r="AA3" s="10">
        <f>Table2[[#This Row],[نفر10 ]]*$Q3</f>
        <v>0</v>
      </c>
    </row>
    <row r="4" spans="1:27" ht="19.5">
      <c r="A4" s="12">
        <f t="shared" si="0"/>
        <v>2</v>
      </c>
      <c r="B4" s="16"/>
      <c r="C4" s="16"/>
      <c r="D4" s="17"/>
      <c r="E4" s="18"/>
      <c r="F4" s="19"/>
      <c r="G4" s="20"/>
      <c r="H4" s="20"/>
      <c r="I4" s="20"/>
      <c r="J4" s="20"/>
      <c r="K4" s="20"/>
      <c r="L4" s="20"/>
      <c r="M4" s="20"/>
      <c r="N4" s="20"/>
      <c r="O4" s="20"/>
      <c r="P4" s="4">
        <f t="shared" si="1"/>
        <v>0</v>
      </c>
      <c r="Q4" s="11">
        <f>IFERROR(E4/P4,0)</f>
        <v>0</v>
      </c>
      <c r="R4" s="10">
        <f>Table2[[#This Row],[نفر1 ]]*$Q4</f>
        <v>0</v>
      </c>
      <c r="S4" s="10">
        <f>Table2[[#This Row],[نفر2 ]]*$Q4</f>
        <v>0</v>
      </c>
      <c r="T4" s="10">
        <f>Table2[[#This Row],[نفر3 ]]*$Q4</f>
        <v>0</v>
      </c>
      <c r="U4" s="10">
        <f>Table2[[#This Row],[نفر4 ]]*$Q4</f>
        <v>0</v>
      </c>
      <c r="V4" s="10">
        <f>Table2[[#This Row],[نفر5 ]]*$Q4</f>
        <v>0</v>
      </c>
      <c r="W4" s="10">
        <f>Table2[[#This Row],[نفر6 ]]*$Q4</f>
        <v>0</v>
      </c>
      <c r="X4" s="10">
        <f>Table2[[#This Row],[نفر7 ]]*$Q4</f>
        <v>0</v>
      </c>
      <c r="Y4" s="10">
        <f>Table2[[#This Row],[نفر8 ]]*$Q4</f>
        <v>0</v>
      </c>
      <c r="Z4" s="10">
        <f>Table2[[#This Row],[نفر9 ]]*$Q4</f>
        <v>0</v>
      </c>
      <c r="AA4" s="10">
        <f>Table2[[#This Row],[نفر10 ]]*$Q4</f>
        <v>0</v>
      </c>
    </row>
    <row r="5" spans="1:27" ht="19.5">
      <c r="A5" s="12">
        <f t="shared" si="0"/>
        <v>3</v>
      </c>
      <c r="B5" s="16"/>
      <c r="C5" s="16"/>
      <c r="D5" s="17"/>
      <c r="E5" s="18"/>
      <c r="F5" s="19"/>
      <c r="G5" s="20"/>
      <c r="H5" s="20"/>
      <c r="I5" s="20"/>
      <c r="J5" s="20"/>
      <c r="K5" s="20"/>
      <c r="L5" s="20"/>
      <c r="M5" s="20"/>
      <c r="N5" s="20"/>
      <c r="O5" s="20"/>
      <c r="P5" s="4">
        <f t="shared" si="1"/>
        <v>0</v>
      </c>
      <c r="Q5" s="11">
        <f>IFERROR(E5/P5,0)</f>
        <v>0</v>
      </c>
      <c r="R5" s="10">
        <f>Table2[[#This Row],[نفر1 ]]*$Q5</f>
        <v>0</v>
      </c>
      <c r="S5" s="10">
        <f>Table2[[#This Row],[نفر2 ]]*$Q5</f>
        <v>0</v>
      </c>
      <c r="T5" s="10">
        <f>Table2[[#This Row],[نفر3 ]]*$Q5</f>
        <v>0</v>
      </c>
      <c r="U5" s="10">
        <f>Table2[[#This Row],[نفر4 ]]*$Q5</f>
        <v>0</v>
      </c>
      <c r="V5" s="10">
        <f>Table2[[#This Row],[نفر5 ]]*$Q5</f>
        <v>0</v>
      </c>
      <c r="W5" s="10">
        <f>Table2[[#This Row],[نفر6 ]]*$Q5</f>
        <v>0</v>
      </c>
      <c r="X5" s="10">
        <f>Table2[[#This Row],[نفر7 ]]*$Q5</f>
        <v>0</v>
      </c>
      <c r="Y5" s="10">
        <f>Table2[[#This Row],[نفر8 ]]*$Q5</f>
        <v>0</v>
      </c>
      <c r="Z5" s="10">
        <f>Table2[[#This Row],[نفر9 ]]*$Q5</f>
        <v>0</v>
      </c>
      <c r="AA5" s="10">
        <f>Table2[[#This Row],[نفر10 ]]*$Q5</f>
        <v>0</v>
      </c>
    </row>
    <row r="6" spans="1:27" ht="48" customHeight="1">
      <c r="A6" s="28"/>
      <c r="B6" s="28"/>
      <c r="C6" s="29" t="s">
        <v>7</v>
      </c>
      <c r="D6" s="28"/>
      <c r="E6" s="30">
        <f>SUBTOTAL(109,Table2[مبلغ])</f>
        <v>0</v>
      </c>
      <c r="F6" s="31"/>
      <c r="G6" s="31"/>
      <c r="H6" s="31"/>
      <c r="I6" s="31"/>
      <c r="J6" s="31"/>
      <c r="K6" s="31"/>
      <c r="L6" s="31"/>
      <c r="M6" s="31"/>
      <c r="N6" s="31"/>
      <c r="O6" s="31"/>
      <c r="P6" s="29"/>
      <c r="Q6" s="32"/>
      <c r="R6" s="33">
        <f>SUMIF(Table2[پرداخت کننده],Table2[[#Headers],[نفر1]],Table2[مبلغ])-SUM(Table2[نفر1])</f>
        <v>0</v>
      </c>
      <c r="S6" s="33">
        <f>SUMIF(Table2[پرداخت کننده],Table2[[#Headers],[نفر2]],Table2[مبلغ])-SUM(Table2[نفر2])</f>
        <v>0</v>
      </c>
      <c r="T6" s="33">
        <f>SUMIF(Table2[پرداخت کننده],Table2[[#Headers],[نفر3]],Table2[مبلغ])-SUM(Table2[نفر3])</f>
        <v>0</v>
      </c>
      <c r="U6" s="33">
        <f>SUMIF(Table2[پرداخت کننده],Table2[[#Headers],[نفر4]],Table2[مبلغ])-SUM(Table2[نفر4])</f>
        <v>0</v>
      </c>
      <c r="V6" s="33">
        <f>SUMIF(Table2[پرداخت کننده],Table2[[#Headers],[نفر5]],Table2[مبلغ])-SUM(Table2[نفر5])</f>
        <v>0</v>
      </c>
      <c r="W6" s="33">
        <f>SUMIF(Table2[پرداخت کننده],Table2[[#Headers],[نفر6]],Table2[مبلغ])-SUM(Table2[نفر6])</f>
        <v>0</v>
      </c>
      <c r="X6" s="33">
        <f>SUMIF(Table2[پرداخت کننده],Table2[[#Headers],[نفر7]],Table2[مبلغ])-SUM(Table2[نفر7])</f>
        <v>0</v>
      </c>
      <c r="Y6" s="33">
        <f>SUMIF(Table2[پرداخت کننده],Table2[[#Headers],[نفر8]],Table2[مبلغ])-SUM(Table2[نفر8])</f>
        <v>0</v>
      </c>
      <c r="Z6" s="28">
        <f>SUMIF(Table2[پرداخت کننده],Table2[[#Headers],[نفر9]],Table2[مبلغ])-SUM(Table2[نفر9])</f>
        <v>0</v>
      </c>
      <c r="AA6" s="28">
        <f>SUMIF(Table2[پرداخت کننده],Table2[[#Headers],[نفر10]],Table2[مبلغ])-SUM(Table2[نفر10])</f>
        <v>0</v>
      </c>
    </row>
  </sheetData>
  <sheetProtection sheet="1" objects="1" scenarios="1" formatCells="0" formatColumns="0" formatRows="0"/>
  <mergeCells count="1">
    <mergeCell ref="A1:Y1"/>
  </mergeCells>
  <conditionalFormatting sqref="F3:O5">
    <cfRule type="containsBlanks" dxfId="56" priority="1">
      <formula>LEN(TRIM(F3))=0</formula>
    </cfRule>
  </conditionalFormatting>
  <dataValidations count="1">
    <dataValidation type="list" allowBlank="1" showInputMessage="1" showErrorMessage="1" sqref="D3:D5">
      <formula1>$R$2:$Y$2</formula1>
    </dataValidation>
  </dataValidations>
  <pageMargins left="0.7" right="0.7" top="0.75" bottom="0.75" header="0.3" footer="0.3"/>
  <pageSetup paperSize="9" orientation="portrait" horizontalDpi="0" verticalDpi="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nafarat</vt:lpstr>
      <vt:lpstr>vorood data</vt:lpstr>
      <vt:lpstr>mohasebe</vt:lpstr>
    </vt:vector>
  </TitlesOfParts>
  <Company>www.arshad-hesabdar.ir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محمود</dc:creator>
  <cp:lastModifiedBy>محمود</cp:lastModifiedBy>
  <dcterms:created xsi:type="dcterms:W3CDTF">2015-03-14T19:06:41Z</dcterms:created>
  <dcterms:modified xsi:type="dcterms:W3CDTF">2015-04-03T08:01:22Z</dcterms:modified>
</cp:coreProperties>
</file>