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MOD\Desktop\"/>
    </mc:Choice>
  </mc:AlternateContent>
  <bookViews>
    <workbookView showHorizontalScroll="0" showSheetTabs="0" xWindow="0" yWindow="0" windowWidth="20400" windowHeight="7695" activeTab="1"/>
  </bookViews>
  <sheets>
    <sheet name="صفحه اصلی" sheetId="14" r:id="rId1"/>
    <sheet name="نکته ها" sheetId="16" r:id="rId2"/>
    <sheet name="مشخصات" sheetId="13" r:id="rId3"/>
    <sheet name="فروردین" sheetId="1" r:id="rId4"/>
    <sheet name="اردیبهشت" sheetId="2" r:id="rId5"/>
    <sheet name="خرداد" sheetId="3" r:id="rId6"/>
    <sheet name="تیر" sheetId="4" r:id="rId7"/>
    <sheet name="مرداد" sheetId="5" r:id="rId8"/>
    <sheet name="شهریور" sheetId="7" r:id="rId9"/>
    <sheet name="مهر" sheetId="6" r:id="rId10"/>
    <sheet name="آبان" sheetId="8" r:id="rId11"/>
    <sheet name="آذر" sheetId="9" r:id="rId12"/>
    <sheet name="دی" sheetId="10" r:id="rId13"/>
    <sheet name="بهمن" sheetId="11" r:id="rId14"/>
    <sheet name="اسفند" sheetId="12" r:id="rId15"/>
  </sheets>
  <definedNames>
    <definedName name="_xlnm.Print_Area" localSheetId="10">آبان!$C$2:$N$38</definedName>
    <definedName name="_xlnm.Print_Area" localSheetId="11">آذر!$C$2:$N$38</definedName>
    <definedName name="_xlnm.Print_Area" localSheetId="4">اردیبهشت!$C$2:$N$39</definedName>
    <definedName name="_xlnm.Print_Area" localSheetId="14">اسفند!$C$2:$N$37</definedName>
    <definedName name="_xlnm.Print_Area" localSheetId="13">بهمن!$C$2:$N$38</definedName>
    <definedName name="_xlnm.Print_Area" localSheetId="6">تیر!$C$2:$N$39</definedName>
    <definedName name="_xlnm.Print_Area" localSheetId="5">خرداد!$C$2:$N$39</definedName>
    <definedName name="_xlnm.Print_Area" localSheetId="12">دی!$C$2:$N$38</definedName>
    <definedName name="_xlnm.Print_Area" localSheetId="8">شهریور!$C$2:$N$39</definedName>
    <definedName name="_xlnm.Print_Area" localSheetId="3">فروردین!$C$2:$N$40</definedName>
    <definedName name="_xlnm.Print_Area" localSheetId="7">مرداد!$C$2:$N$39</definedName>
    <definedName name="_xlnm.Print_Area" localSheetId="9">مهر!$C$2:$N$38</definedName>
    <definedName name="_xlnm.Print_Area" localSheetId="1">'نکته ها'!$B:$XFD</definedName>
  </definedNames>
  <calcPr calcId="152511"/>
</workbook>
</file>

<file path=xl/calcChain.xml><?xml version="1.0" encoding="utf-8"?>
<calcChain xmlns="http://schemas.openxmlformats.org/spreadsheetml/2006/main">
  <c r="K38" i="3" l="1"/>
  <c r="J33" i="2" l="1"/>
  <c r="J33" i="3"/>
  <c r="J33" i="4"/>
  <c r="J33" i="5"/>
  <c r="J33" i="7"/>
  <c r="J33" i="6"/>
  <c r="J33" i="8"/>
  <c r="J33" i="9"/>
  <c r="J33" i="10"/>
  <c r="J33" i="11"/>
  <c r="J33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4" i="2"/>
  <c r="J4" i="3"/>
  <c r="J4" i="4"/>
  <c r="J4" i="5"/>
  <c r="J4" i="7"/>
  <c r="J4" i="6"/>
  <c r="J4" i="8"/>
  <c r="J4" i="9"/>
  <c r="J4" i="10"/>
  <c r="J4" i="11"/>
  <c r="J4" i="12"/>
  <c r="J4" i="1"/>
  <c r="J34" i="2"/>
  <c r="J34" i="3"/>
  <c r="J34" i="4"/>
  <c r="J34" i="5"/>
  <c r="J34" i="7"/>
  <c r="J34" i="1"/>
  <c r="I34" i="2"/>
  <c r="I34" i="3"/>
  <c r="I34" i="4"/>
  <c r="I34" i="5"/>
  <c r="I34" i="7"/>
  <c r="I34" i="1"/>
  <c r="I33" i="2"/>
  <c r="I33" i="3"/>
  <c r="I33" i="4"/>
  <c r="I33" i="5"/>
  <c r="I33" i="7"/>
  <c r="I33" i="6"/>
  <c r="I33" i="8"/>
  <c r="I33" i="9"/>
  <c r="I33" i="10"/>
  <c r="I33" i="11"/>
  <c r="I33" i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2"/>
  <c r="I4" i="3"/>
  <c r="I4" i="4"/>
  <c r="I4" i="5"/>
  <c r="I4" i="7"/>
  <c r="I4" i="6"/>
  <c r="I4" i="8"/>
  <c r="I4" i="9"/>
  <c r="I4" i="10"/>
  <c r="I4" i="11"/>
  <c r="I4" i="12"/>
  <c r="I4" i="1"/>
  <c r="L34" i="2"/>
  <c r="L34" i="3"/>
  <c r="M34" i="3" s="1"/>
  <c r="L34" i="4"/>
  <c r="L34" i="5"/>
  <c r="N34" i="5" s="1"/>
  <c r="L34" i="7"/>
  <c r="L34" i="1"/>
  <c r="N34" i="1" s="1"/>
  <c r="L33" i="2"/>
  <c r="L33" i="3"/>
  <c r="L33" i="4"/>
  <c r="L33" i="5"/>
  <c r="M33" i="5" s="1"/>
  <c r="L33" i="7"/>
  <c r="L33" i="6"/>
  <c r="L33" i="8"/>
  <c r="L33" i="9"/>
  <c r="M33" i="9" s="1"/>
  <c r="L33" i="10"/>
  <c r="L33" i="11"/>
  <c r="L33" i="1"/>
  <c r="M33" i="1" s="1"/>
  <c r="L5" i="2"/>
  <c r="L6" i="2"/>
  <c r="L7" i="2"/>
  <c r="M7" i="2" s="1"/>
  <c r="L8" i="2"/>
  <c r="L9" i="2"/>
  <c r="L10" i="2"/>
  <c r="L11" i="2"/>
  <c r="L12" i="2"/>
  <c r="L13" i="2"/>
  <c r="L14" i="2"/>
  <c r="M14" i="2" s="1"/>
  <c r="L15" i="2"/>
  <c r="L16" i="2"/>
  <c r="L17" i="2"/>
  <c r="L18" i="2"/>
  <c r="L19" i="2"/>
  <c r="M19" i="2" s="1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5" i="3"/>
  <c r="L6" i="3"/>
  <c r="L7" i="3"/>
  <c r="M7" i="3" s="1"/>
  <c r="L8" i="3"/>
  <c r="L9" i="3"/>
  <c r="L10" i="3"/>
  <c r="L11" i="3"/>
  <c r="N11" i="3" s="1"/>
  <c r="L12" i="3"/>
  <c r="L13" i="3"/>
  <c r="L14" i="3"/>
  <c r="N14" i="3" s="1"/>
  <c r="L15" i="3"/>
  <c r="N15" i="3" s="1"/>
  <c r="L16" i="3"/>
  <c r="L17" i="3"/>
  <c r="L18" i="3"/>
  <c r="L19" i="3"/>
  <c r="N19" i="3" s="1"/>
  <c r="L20" i="3"/>
  <c r="L21" i="3"/>
  <c r="L22" i="3"/>
  <c r="N22" i="3" s="1"/>
  <c r="L23" i="3"/>
  <c r="N23" i="3" s="1"/>
  <c r="L24" i="3"/>
  <c r="L25" i="3"/>
  <c r="L26" i="3"/>
  <c r="L27" i="3"/>
  <c r="N27" i="3" s="1"/>
  <c r="L28" i="3"/>
  <c r="L29" i="3"/>
  <c r="L30" i="3"/>
  <c r="N30" i="3" s="1"/>
  <c r="L31" i="3"/>
  <c r="N31" i="3" s="1"/>
  <c r="L32" i="3"/>
  <c r="L5" i="4"/>
  <c r="L6" i="4"/>
  <c r="L7" i="4"/>
  <c r="L8" i="4"/>
  <c r="L9" i="4"/>
  <c r="L10" i="4"/>
  <c r="M10" i="4" s="1"/>
  <c r="L11" i="4"/>
  <c r="M11" i="4" s="1"/>
  <c r="L12" i="4"/>
  <c r="L13" i="4"/>
  <c r="L14" i="4"/>
  <c r="L15" i="4"/>
  <c r="M15" i="4" s="1"/>
  <c r="L16" i="4"/>
  <c r="L17" i="4"/>
  <c r="L18" i="4"/>
  <c r="L19" i="4"/>
  <c r="L20" i="4"/>
  <c r="L21" i="4"/>
  <c r="L22" i="4"/>
  <c r="M22" i="4" s="1"/>
  <c r="L23" i="4"/>
  <c r="L24" i="4"/>
  <c r="L25" i="4"/>
  <c r="L26" i="4"/>
  <c r="L27" i="4"/>
  <c r="M27" i="4" s="1"/>
  <c r="L28" i="4"/>
  <c r="L29" i="4"/>
  <c r="L30" i="4"/>
  <c r="L31" i="4"/>
  <c r="K38" i="4" s="1"/>
  <c r="L32" i="4"/>
  <c r="L5" i="5"/>
  <c r="L6" i="5"/>
  <c r="L7" i="5"/>
  <c r="N7" i="5" s="1"/>
  <c r="L8" i="5"/>
  <c r="L9" i="5"/>
  <c r="L10" i="5"/>
  <c r="N10" i="5" s="1"/>
  <c r="L11" i="5"/>
  <c r="M11" i="5" s="1"/>
  <c r="L12" i="5"/>
  <c r="L13" i="5"/>
  <c r="L14" i="5"/>
  <c r="L15" i="5"/>
  <c r="M15" i="5" s="1"/>
  <c r="L16" i="5"/>
  <c r="L17" i="5"/>
  <c r="L18" i="5"/>
  <c r="N18" i="5" s="1"/>
  <c r="L19" i="5"/>
  <c r="N19" i="5" s="1"/>
  <c r="L20" i="5"/>
  <c r="L21" i="5"/>
  <c r="L22" i="5"/>
  <c r="L23" i="5"/>
  <c r="N23" i="5" s="1"/>
  <c r="L24" i="5"/>
  <c r="L25" i="5"/>
  <c r="L26" i="5"/>
  <c r="L27" i="5"/>
  <c r="M27" i="5" s="1"/>
  <c r="L28" i="5"/>
  <c r="L29" i="5"/>
  <c r="L30" i="5"/>
  <c r="N30" i="5" s="1"/>
  <c r="L31" i="5"/>
  <c r="M31" i="5" s="1"/>
  <c r="L32" i="5"/>
  <c r="L5" i="7"/>
  <c r="L6" i="7"/>
  <c r="L7" i="7"/>
  <c r="N7" i="7" s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N23" i="7" s="1"/>
  <c r="L24" i="7"/>
  <c r="L25" i="7"/>
  <c r="L26" i="7"/>
  <c r="L27" i="7"/>
  <c r="N27" i="7" s="1"/>
  <c r="L28" i="7"/>
  <c r="L29" i="7"/>
  <c r="L30" i="7"/>
  <c r="M30" i="7" s="1"/>
  <c r="L31" i="7"/>
  <c r="N31" i="7" s="1"/>
  <c r="L32" i="7"/>
  <c r="L5" i="6"/>
  <c r="L6" i="6"/>
  <c r="M6" i="6" s="1"/>
  <c r="L7" i="6"/>
  <c r="L8" i="6"/>
  <c r="L9" i="6"/>
  <c r="L10" i="6"/>
  <c r="L11" i="6"/>
  <c r="L12" i="6"/>
  <c r="L13" i="6"/>
  <c r="L14" i="6"/>
  <c r="M14" i="6" s="1"/>
  <c r="L15" i="6"/>
  <c r="L16" i="6"/>
  <c r="L17" i="6"/>
  <c r="L18" i="6"/>
  <c r="L19" i="6"/>
  <c r="L20" i="6"/>
  <c r="L21" i="6"/>
  <c r="L22" i="6"/>
  <c r="M22" i="6" s="1"/>
  <c r="L23" i="6"/>
  <c r="M23" i="6" s="1"/>
  <c r="L24" i="6"/>
  <c r="L25" i="6"/>
  <c r="L26" i="6"/>
  <c r="L27" i="6"/>
  <c r="M27" i="6" s="1"/>
  <c r="L28" i="6"/>
  <c r="L29" i="6"/>
  <c r="L30" i="6"/>
  <c r="L31" i="6"/>
  <c r="L32" i="6"/>
  <c r="L5" i="8"/>
  <c r="L6" i="8"/>
  <c r="M6" i="8" s="1"/>
  <c r="L7" i="8"/>
  <c r="L8" i="8"/>
  <c r="L9" i="8"/>
  <c r="L10" i="8"/>
  <c r="M10" i="8" s="1"/>
  <c r="L11" i="8"/>
  <c r="N11" i="8" s="1"/>
  <c r="L12" i="8"/>
  <c r="L13" i="8"/>
  <c r="L14" i="8"/>
  <c r="L15" i="8"/>
  <c r="N15" i="8" s="1"/>
  <c r="L16" i="8"/>
  <c r="L17" i="8"/>
  <c r="L18" i="8"/>
  <c r="L19" i="8"/>
  <c r="L20" i="8"/>
  <c r="L21" i="8"/>
  <c r="L22" i="8"/>
  <c r="M22" i="8" s="1"/>
  <c r="L23" i="8"/>
  <c r="L24" i="8"/>
  <c r="L25" i="8"/>
  <c r="L26" i="8"/>
  <c r="M26" i="8" s="1"/>
  <c r="L27" i="8"/>
  <c r="N27" i="8" s="1"/>
  <c r="L28" i="8"/>
  <c r="L29" i="8"/>
  <c r="L30" i="8"/>
  <c r="L31" i="8"/>
  <c r="M31" i="8" s="1"/>
  <c r="L32" i="8"/>
  <c r="L5" i="9"/>
  <c r="L6" i="9"/>
  <c r="L7" i="9"/>
  <c r="L8" i="9"/>
  <c r="L9" i="9"/>
  <c r="L10" i="9"/>
  <c r="M10" i="9" s="1"/>
  <c r="L11" i="9"/>
  <c r="L12" i="9"/>
  <c r="L13" i="9"/>
  <c r="L14" i="9"/>
  <c r="N14" i="9" s="1"/>
  <c r="L15" i="9"/>
  <c r="M15" i="9" s="1"/>
  <c r="L16" i="9"/>
  <c r="L17" i="9"/>
  <c r="L18" i="9"/>
  <c r="L19" i="9"/>
  <c r="M19" i="9" s="1"/>
  <c r="L20" i="9"/>
  <c r="L21" i="9"/>
  <c r="L22" i="9"/>
  <c r="L23" i="9"/>
  <c r="L24" i="9"/>
  <c r="L25" i="9"/>
  <c r="L26" i="9"/>
  <c r="N26" i="9" s="1"/>
  <c r="L27" i="9"/>
  <c r="L28" i="9"/>
  <c r="L29" i="9"/>
  <c r="L30" i="9"/>
  <c r="L31" i="9"/>
  <c r="L32" i="9"/>
  <c r="L5" i="10"/>
  <c r="L6" i="10"/>
  <c r="M6" i="10" s="1"/>
  <c r="L7" i="10"/>
  <c r="M7" i="10" s="1"/>
  <c r="L8" i="10"/>
  <c r="L9" i="10"/>
  <c r="L10" i="10"/>
  <c r="L11" i="10"/>
  <c r="L12" i="10"/>
  <c r="L13" i="10"/>
  <c r="L14" i="10"/>
  <c r="M14" i="10" s="1"/>
  <c r="L15" i="10"/>
  <c r="L16" i="10"/>
  <c r="L17" i="10"/>
  <c r="L18" i="10"/>
  <c r="L19" i="10"/>
  <c r="L20" i="10"/>
  <c r="L21" i="10"/>
  <c r="L22" i="10"/>
  <c r="M22" i="10" s="1"/>
  <c r="L23" i="10"/>
  <c r="M23" i="10" s="1"/>
  <c r="L24" i="10"/>
  <c r="L25" i="10"/>
  <c r="L26" i="10"/>
  <c r="L27" i="10"/>
  <c r="L28" i="10"/>
  <c r="L29" i="10"/>
  <c r="L30" i="10"/>
  <c r="M30" i="10" s="1"/>
  <c r="L31" i="10"/>
  <c r="L32" i="10"/>
  <c r="L5" i="11"/>
  <c r="L6" i="11"/>
  <c r="N6" i="11" s="1"/>
  <c r="L7" i="11"/>
  <c r="L8" i="11"/>
  <c r="L9" i="11"/>
  <c r="L10" i="11"/>
  <c r="M10" i="11" s="1"/>
  <c r="L11" i="11"/>
  <c r="M11" i="11" s="1"/>
  <c r="L12" i="11"/>
  <c r="L13" i="11"/>
  <c r="L14" i="11"/>
  <c r="L15" i="11"/>
  <c r="L16" i="11"/>
  <c r="L17" i="11"/>
  <c r="L18" i="11"/>
  <c r="L19" i="11"/>
  <c r="L20" i="11"/>
  <c r="L21" i="11"/>
  <c r="L22" i="11"/>
  <c r="N22" i="11" s="1"/>
  <c r="L23" i="11"/>
  <c r="L24" i="11"/>
  <c r="L25" i="11"/>
  <c r="K37" i="11" s="1"/>
  <c r="L26" i="11"/>
  <c r="N26" i="11" s="1"/>
  <c r="L27" i="11"/>
  <c r="L28" i="11"/>
  <c r="L29" i="11"/>
  <c r="L30" i="11"/>
  <c r="L31" i="11"/>
  <c r="L32" i="11"/>
  <c r="L5" i="12"/>
  <c r="L6" i="12"/>
  <c r="L7" i="12"/>
  <c r="L8" i="12"/>
  <c r="L9" i="12"/>
  <c r="L10" i="12"/>
  <c r="M10" i="12" s="1"/>
  <c r="L11" i="12"/>
  <c r="L12" i="12"/>
  <c r="L13" i="12"/>
  <c r="L14" i="12"/>
  <c r="M14" i="12" s="1"/>
  <c r="L15" i="12"/>
  <c r="L16" i="12"/>
  <c r="L17" i="12"/>
  <c r="L18" i="12"/>
  <c r="L19" i="12"/>
  <c r="L20" i="12"/>
  <c r="L21" i="12"/>
  <c r="L22" i="12"/>
  <c r="L23" i="12"/>
  <c r="L24" i="12"/>
  <c r="L25" i="12"/>
  <c r="L26" i="12"/>
  <c r="M26" i="12" s="1"/>
  <c r="L27" i="12"/>
  <c r="L28" i="12"/>
  <c r="L29" i="12"/>
  <c r="L30" i="12"/>
  <c r="M30" i="12" s="1"/>
  <c r="L31" i="12"/>
  <c r="N31" i="12" s="1"/>
  <c r="L32" i="12"/>
  <c r="L5" i="1"/>
  <c r="L6" i="1"/>
  <c r="L7" i="1"/>
  <c r="L8" i="1"/>
  <c r="L9" i="1"/>
  <c r="M9" i="1" s="1"/>
  <c r="L10" i="1"/>
  <c r="N10" i="1" s="1"/>
  <c r="L11" i="1"/>
  <c r="M11" i="1" s="1"/>
  <c r="L12" i="1"/>
  <c r="L13" i="1"/>
  <c r="L14" i="1"/>
  <c r="L15" i="1"/>
  <c r="M15" i="1" s="1"/>
  <c r="L16" i="1"/>
  <c r="L17" i="1"/>
  <c r="L18" i="1"/>
  <c r="L19" i="1"/>
  <c r="N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4" i="2"/>
  <c r="M4" i="2" s="1"/>
  <c r="L4" i="3"/>
  <c r="M4" i="3" s="1"/>
  <c r="L4" i="4"/>
  <c r="M4" i="4" s="1"/>
  <c r="L4" i="5"/>
  <c r="M4" i="5" s="1"/>
  <c r="L4" i="7"/>
  <c r="M4" i="7" s="1"/>
  <c r="L4" i="6"/>
  <c r="M4" i="6" s="1"/>
  <c r="L4" i="8"/>
  <c r="L4" i="9"/>
  <c r="M4" i="9" s="1"/>
  <c r="L4" i="10"/>
  <c r="M4" i="10" s="1"/>
  <c r="L4" i="11"/>
  <c r="M4" i="11" s="1"/>
  <c r="L4" i="12"/>
  <c r="M4" i="12" s="1"/>
  <c r="L4" i="1"/>
  <c r="M4" i="1" s="1"/>
  <c r="K37" i="6"/>
  <c r="K38" i="2"/>
  <c r="N22" i="4"/>
  <c r="N24" i="9"/>
  <c r="N12" i="10"/>
  <c r="N24" i="10"/>
  <c r="N12" i="11"/>
  <c r="N24" i="11"/>
  <c r="N8" i="12"/>
  <c r="N17" i="12"/>
  <c r="N28" i="12"/>
  <c r="N7" i="1"/>
  <c r="N12" i="1"/>
  <c r="K2" i="2"/>
  <c r="K2" i="3"/>
  <c r="K2" i="4"/>
  <c r="K2" i="5"/>
  <c r="K2" i="7"/>
  <c r="K2" i="6"/>
  <c r="K2" i="8"/>
  <c r="K2" i="9"/>
  <c r="K2" i="10"/>
  <c r="K2" i="11"/>
  <c r="K2" i="12"/>
  <c r="K2" i="1"/>
  <c r="E2" i="2"/>
  <c r="E2" i="3"/>
  <c r="E2" i="4"/>
  <c r="E2" i="5"/>
  <c r="E2" i="7"/>
  <c r="E2" i="6"/>
  <c r="E2" i="8"/>
  <c r="E2" i="9"/>
  <c r="E2" i="10"/>
  <c r="E2" i="11"/>
  <c r="E2" i="12"/>
  <c r="E2" i="1"/>
  <c r="C2" i="2"/>
  <c r="C2" i="3"/>
  <c r="C2" i="4"/>
  <c r="C2" i="5"/>
  <c r="C2" i="7"/>
  <c r="C2" i="6"/>
  <c r="C2" i="8"/>
  <c r="C2" i="9"/>
  <c r="C2" i="10"/>
  <c r="C2" i="11"/>
  <c r="C2" i="12"/>
  <c r="C2" i="1"/>
  <c r="M12" i="6"/>
  <c r="M7" i="7"/>
  <c r="M13" i="7"/>
  <c r="M21" i="7"/>
  <c r="M25" i="7"/>
  <c r="M33" i="7"/>
  <c r="N8" i="2"/>
  <c r="N9" i="2"/>
  <c r="M12" i="2"/>
  <c r="N16" i="2"/>
  <c r="N17" i="2"/>
  <c r="M18" i="2"/>
  <c r="N20" i="2"/>
  <c r="N21" i="2"/>
  <c r="M23" i="2"/>
  <c r="N24" i="2"/>
  <c r="N28" i="2"/>
  <c r="N29" i="2"/>
  <c r="M30" i="2"/>
  <c r="N32" i="2"/>
  <c r="N33" i="2"/>
  <c r="N34" i="2"/>
  <c r="M6" i="3"/>
  <c r="N10" i="3"/>
  <c r="M12" i="3"/>
  <c r="M16" i="3"/>
  <c r="M18" i="3"/>
  <c r="M27" i="3"/>
  <c r="M28" i="3"/>
  <c r="N32" i="3"/>
  <c r="M33" i="3"/>
  <c r="N5" i="4"/>
  <c r="N6" i="4"/>
  <c r="N8" i="4"/>
  <c r="N13" i="4"/>
  <c r="N16" i="4"/>
  <c r="M20" i="4"/>
  <c r="N21" i="4"/>
  <c r="N24" i="4"/>
  <c r="N25" i="4"/>
  <c r="M26" i="4"/>
  <c r="N28" i="4"/>
  <c r="M32" i="4"/>
  <c r="N33" i="4"/>
  <c r="M34" i="4"/>
  <c r="N6" i="5"/>
  <c r="N8" i="5"/>
  <c r="N14" i="5"/>
  <c r="N15" i="5"/>
  <c r="M20" i="5"/>
  <c r="N22" i="5"/>
  <c r="M24" i="5"/>
  <c r="M26" i="5"/>
  <c r="N27" i="5"/>
  <c r="N5" i="7"/>
  <c r="N8" i="7"/>
  <c r="N9" i="7"/>
  <c r="N11" i="7"/>
  <c r="N12" i="7"/>
  <c r="N13" i="7"/>
  <c r="M14" i="7"/>
  <c r="N15" i="7"/>
  <c r="N16" i="7"/>
  <c r="N17" i="7"/>
  <c r="M18" i="7"/>
  <c r="N19" i="7"/>
  <c r="N20" i="7"/>
  <c r="N21" i="7"/>
  <c r="M24" i="7"/>
  <c r="N25" i="7"/>
  <c r="N28" i="7"/>
  <c r="N29" i="7"/>
  <c r="N32" i="7"/>
  <c r="N33" i="7"/>
  <c r="M5" i="1"/>
  <c r="N8" i="1"/>
  <c r="M13" i="1"/>
  <c r="N14" i="1"/>
  <c r="M16" i="1"/>
  <c r="M17" i="1"/>
  <c r="N18" i="1"/>
  <c r="M20" i="1"/>
  <c r="M21" i="1"/>
  <c r="N22" i="1"/>
  <c r="M23" i="1"/>
  <c r="M24" i="1"/>
  <c r="M25" i="1"/>
  <c r="M26" i="1"/>
  <c r="M27" i="1"/>
  <c r="M28" i="1"/>
  <c r="M29" i="1"/>
  <c r="N30" i="1"/>
  <c r="N31" i="1"/>
  <c r="M9" i="2"/>
  <c r="M17" i="2"/>
  <c r="M21" i="2"/>
  <c r="M29" i="2"/>
  <c r="M33" i="2"/>
  <c r="M31" i="3"/>
  <c r="M32" i="3"/>
  <c r="M5" i="4"/>
  <c r="M13" i="4"/>
  <c r="M21" i="4"/>
  <c r="M25" i="4"/>
  <c r="M33" i="4"/>
  <c r="M8" i="5"/>
  <c r="M7" i="1"/>
  <c r="M12" i="1"/>
  <c r="M33" i="10"/>
  <c r="N8" i="6"/>
  <c r="M10" i="6"/>
  <c r="M11" i="6"/>
  <c r="N12" i="6"/>
  <c r="M16" i="6"/>
  <c r="M18" i="6"/>
  <c r="N24" i="6"/>
  <c r="M26" i="6"/>
  <c r="N28" i="6"/>
  <c r="M30" i="6"/>
  <c r="M32" i="6"/>
  <c r="M14" i="8"/>
  <c r="M16" i="8"/>
  <c r="M18" i="8"/>
  <c r="M20" i="8"/>
  <c r="M30" i="8"/>
  <c r="M32" i="8"/>
  <c r="N6" i="9"/>
  <c r="M8" i="9"/>
  <c r="N18" i="9"/>
  <c r="M20" i="9"/>
  <c r="N22" i="9"/>
  <c r="M24" i="9"/>
  <c r="K37" i="9"/>
  <c r="N30" i="9"/>
  <c r="M31" i="9"/>
  <c r="K37" i="10"/>
  <c r="M10" i="10"/>
  <c r="M12" i="10"/>
  <c r="M18" i="10"/>
  <c r="M19" i="10"/>
  <c r="M24" i="10"/>
  <c r="M26" i="10"/>
  <c r="M28" i="10"/>
  <c r="M7" i="11"/>
  <c r="M12" i="11"/>
  <c r="N14" i="11"/>
  <c r="M16" i="11"/>
  <c r="M17" i="11"/>
  <c r="N18" i="11"/>
  <c r="M20" i="11"/>
  <c r="M21" i="11"/>
  <c r="M24" i="11"/>
  <c r="M25" i="11"/>
  <c r="M28" i="11"/>
  <c r="M29" i="11"/>
  <c r="N30" i="11"/>
  <c r="M32" i="11"/>
  <c r="M5" i="12"/>
  <c r="M6" i="12"/>
  <c r="M8" i="12"/>
  <c r="M9" i="12"/>
  <c r="M12" i="12"/>
  <c r="M13" i="12"/>
  <c r="M16" i="12"/>
  <c r="M17" i="12"/>
  <c r="M18" i="12"/>
  <c r="M20" i="12"/>
  <c r="M21" i="12"/>
  <c r="M22" i="12"/>
  <c r="M24" i="12"/>
  <c r="M25" i="12"/>
  <c r="M28" i="12"/>
  <c r="M29" i="12"/>
  <c r="M32" i="12"/>
  <c r="M19" i="1" l="1"/>
  <c r="M7" i="5"/>
  <c r="M23" i="3"/>
  <c r="M31" i="4"/>
  <c r="M23" i="5"/>
  <c r="M19" i="3"/>
  <c r="N11" i="1"/>
  <c r="M19" i="5"/>
  <c r="M15" i="3"/>
  <c r="M11" i="3"/>
  <c r="M29" i="7"/>
  <c r="M17" i="7"/>
  <c r="M5" i="7"/>
  <c r="M14" i="9"/>
  <c r="M8" i="6"/>
  <c r="M14" i="11"/>
  <c r="N17" i="1"/>
  <c r="N25" i="12"/>
  <c r="N16" i="12"/>
  <c r="N32" i="11"/>
  <c r="N21" i="11"/>
  <c r="N10" i="11"/>
  <c r="N22" i="10"/>
  <c r="N6" i="10"/>
  <c r="N20" i="9"/>
  <c r="N8" i="9"/>
  <c r="N22" i="8"/>
  <c r="N6" i="8"/>
  <c r="N18" i="6"/>
  <c r="N6" i="6"/>
  <c r="N31" i="5"/>
  <c r="N15" i="4"/>
  <c r="N7" i="3"/>
  <c r="K37" i="8"/>
  <c r="M18" i="9"/>
  <c r="M18" i="11"/>
  <c r="N10" i="9"/>
  <c r="N26" i="8"/>
  <c r="N10" i="8"/>
  <c r="N22" i="6"/>
  <c r="N10" i="6"/>
  <c r="N33" i="9"/>
  <c r="M32" i="2"/>
  <c r="M6" i="5"/>
  <c r="M30" i="9"/>
  <c r="M30" i="11"/>
  <c r="M6" i="11"/>
  <c r="N16" i="1"/>
  <c r="N24" i="12"/>
  <c r="N12" i="12"/>
  <c r="N29" i="11"/>
  <c r="N20" i="11"/>
  <c r="N18" i="10"/>
  <c r="N32" i="8"/>
  <c r="N16" i="8"/>
  <c r="N32" i="6"/>
  <c r="N16" i="6"/>
  <c r="N18" i="7"/>
  <c r="N24" i="5"/>
  <c r="N30" i="2"/>
  <c r="N34" i="4"/>
  <c r="M34" i="1"/>
  <c r="M14" i="5"/>
  <c r="M16" i="4"/>
  <c r="M34" i="2"/>
  <c r="M23" i="7"/>
  <c r="M9" i="7"/>
  <c r="M26" i="9"/>
  <c r="M24" i="6"/>
  <c r="M22" i="11"/>
  <c r="N28" i="1"/>
  <c r="N15" i="1"/>
  <c r="N32" i="12"/>
  <c r="N20" i="12"/>
  <c r="N9" i="12"/>
  <c r="N28" i="11"/>
  <c r="N16" i="11"/>
  <c r="N30" i="10"/>
  <c r="N14" i="10"/>
  <c r="N30" i="8"/>
  <c r="N14" i="8"/>
  <c r="N26" i="6"/>
  <c r="N14" i="7"/>
  <c r="N26" i="4"/>
  <c r="N12" i="3"/>
  <c r="N23" i="2"/>
  <c r="K38" i="1"/>
  <c r="K38" i="5"/>
  <c r="M27" i="12"/>
  <c r="N27" i="12"/>
  <c r="M23" i="12"/>
  <c r="N23" i="12"/>
  <c r="M19" i="12"/>
  <c r="N19" i="12"/>
  <c r="M15" i="12"/>
  <c r="N15" i="12"/>
  <c r="M11" i="12"/>
  <c r="N11" i="12"/>
  <c r="M7" i="12"/>
  <c r="N7" i="12"/>
  <c r="M31" i="11"/>
  <c r="N31" i="11"/>
  <c r="M27" i="11"/>
  <c r="N27" i="11"/>
  <c r="M23" i="11"/>
  <c r="N23" i="11"/>
  <c r="M19" i="11"/>
  <c r="N19" i="11"/>
  <c r="M15" i="11"/>
  <c r="N15" i="11"/>
  <c r="M31" i="10"/>
  <c r="N31" i="10"/>
  <c r="M27" i="10"/>
  <c r="N27" i="10"/>
  <c r="M15" i="10"/>
  <c r="N15" i="10"/>
  <c r="M11" i="10"/>
  <c r="N11" i="10"/>
  <c r="M27" i="9"/>
  <c r="N27" i="9"/>
  <c r="M23" i="9"/>
  <c r="N23" i="9"/>
  <c r="M11" i="9"/>
  <c r="N11" i="9"/>
  <c r="M7" i="9"/>
  <c r="N7" i="9"/>
  <c r="N23" i="8"/>
  <c r="M23" i="8"/>
  <c r="M19" i="8"/>
  <c r="N19" i="8"/>
  <c r="N7" i="8"/>
  <c r="M7" i="8"/>
  <c r="M31" i="6"/>
  <c r="N31" i="6"/>
  <c r="M19" i="6"/>
  <c r="N19" i="6"/>
  <c r="M15" i="6"/>
  <c r="N15" i="6"/>
  <c r="M7" i="6"/>
  <c r="E37" i="6"/>
  <c r="N6" i="1"/>
  <c r="M6" i="1"/>
  <c r="N12" i="4"/>
  <c r="M12" i="4"/>
  <c r="M26" i="3"/>
  <c r="N26" i="3"/>
  <c r="M28" i="7"/>
  <c r="M12" i="7"/>
  <c r="M27" i="8"/>
  <c r="M31" i="12"/>
  <c r="N7" i="11"/>
  <c r="N7" i="10"/>
  <c r="N27" i="6"/>
  <c r="N6" i="3"/>
  <c r="N12" i="2"/>
  <c r="E37" i="11"/>
  <c r="M34" i="5"/>
  <c r="M22" i="5"/>
  <c r="M10" i="5"/>
  <c r="M24" i="4"/>
  <c r="M22" i="3"/>
  <c r="M10" i="3"/>
  <c r="M20" i="2"/>
  <c r="M8" i="2"/>
  <c r="M29" i="5"/>
  <c r="N29" i="5"/>
  <c r="M25" i="5"/>
  <c r="N25" i="5"/>
  <c r="M21" i="5"/>
  <c r="N21" i="5"/>
  <c r="M17" i="5"/>
  <c r="N17" i="5"/>
  <c r="M13" i="5"/>
  <c r="N13" i="5"/>
  <c r="M9" i="5"/>
  <c r="N9" i="5"/>
  <c r="M5" i="5"/>
  <c r="N5" i="5"/>
  <c r="M23" i="4"/>
  <c r="N23" i="4"/>
  <c r="M19" i="4"/>
  <c r="N19" i="4"/>
  <c r="M7" i="4"/>
  <c r="N7" i="4"/>
  <c r="M29" i="3"/>
  <c r="N29" i="3"/>
  <c r="M25" i="3"/>
  <c r="N25" i="3"/>
  <c r="M21" i="3"/>
  <c r="N21" i="3"/>
  <c r="M17" i="3"/>
  <c r="N17" i="3"/>
  <c r="M13" i="3"/>
  <c r="N13" i="3"/>
  <c r="M9" i="3"/>
  <c r="N9" i="3"/>
  <c r="M5" i="3"/>
  <c r="N5" i="3"/>
  <c r="M31" i="2"/>
  <c r="N31" i="2"/>
  <c r="M27" i="2"/>
  <c r="N27" i="2"/>
  <c r="M15" i="2"/>
  <c r="N15" i="2"/>
  <c r="M11" i="2"/>
  <c r="N11" i="2"/>
  <c r="M32" i="7"/>
  <c r="M27" i="7"/>
  <c r="M16" i="7"/>
  <c r="M11" i="7"/>
  <c r="M15" i="8"/>
  <c r="N5" i="1"/>
  <c r="N23" i="10"/>
  <c r="N15" i="9"/>
  <c r="N7" i="6"/>
  <c r="N24" i="7"/>
  <c r="N32" i="4"/>
  <c r="N11" i="4"/>
  <c r="N19" i="2"/>
  <c r="N33" i="5"/>
  <c r="N34" i="3"/>
  <c r="M4" i="8"/>
  <c r="N4" i="8"/>
  <c r="M13" i="11"/>
  <c r="N13" i="11"/>
  <c r="M9" i="11"/>
  <c r="N9" i="11"/>
  <c r="M5" i="11"/>
  <c r="N5" i="11"/>
  <c r="M29" i="10"/>
  <c r="N29" i="10"/>
  <c r="M25" i="10"/>
  <c r="N25" i="10"/>
  <c r="M21" i="10"/>
  <c r="N21" i="10"/>
  <c r="M17" i="10"/>
  <c r="N17" i="10"/>
  <c r="M13" i="10"/>
  <c r="N13" i="10"/>
  <c r="M9" i="10"/>
  <c r="N9" i="10"/>
  <c r="M5" i="10"/>
  <c r="N5" i="10"/>
  <c r="M29" i="9"/>
  <c r="N29" i="9"/>
  <c r="M25" i="9"/>
  <c r="N25" i="9"/>
  <c r="M21" i="9"/>
  <c r="N21" i="9"/>
  <c r="M17" i="9"/>
  <c r="N17" i="9"/>
  <c r="M13" i="9"/>
  <c r="N13" i="9"/>
  <c r="M9" i="9"/>
  <c r="N9" i="9"/>
  <c r="M5" i="9"/>
  <c r="N5" i="9"/>
  <c r="M29" i="8"/>
  <c r="N29" i="8"/>
  <c r="M25" i="8"/>
  <c r="N25" i="8"/>
  <c r="M21" i="8"/>
  <c r="N21" i="8"/>
  <c r="M17" i="8"/>
  <c r="N17" i="8"/>
  <c r="M13" i="8"/>
  <c r="N13" i="8"/>
  <c r="M9" i="8"/>
  <c r="N9" i="8"/>
  <c r="M5" i="8"/>
  <c r="N5" i="8"/>
  <c r="M29" i="6"/>
  <c r="N29" i="6"/>
  <c r="M25" i="6"/>
  <c r="N25" i="6"/>
  <c r="M21" i="6"/>
  <c r="N21" i="6"/>
  <c r="M17" i="6"/>
  <c r="N17" i="6"/>
  <c r="M13" i="6"/>
  <c r="N13" i="6"/>
  <c r="M9" i="6"/>
  <c r="N9" i="6"/>
  <c r="M5" i="6"/>
  <c r="N5" i="6"/>
  <c r="M33" i="8"/>
  <c r="N33" i="8"/>
  <c r="M18" i="1"/>
  <c r="M10" i="1"/>
  <c r="M30" i="5"/>
  <c r="M18" i="5"/>
  <c r="M8" i="4"/>
  <c r="M28" i="2"/>
  <c r="M32" i="1"/>
  <c r="N32" i="1"/>
  <c r="M34" i="7"/>
  <c r="N34" i="7"/>
  <c r="N26" i="7"/>
  <c r="M26" i="7"/>
  <c r="M22" i="7"/>
  <c r="N22" i="7"/>
  <c r="N10" i="7"/>
  <c r="M10" i="7"/>
  <c r="M6" i="7"/>
  <c r="N6" i="7"/>
  <c r="M32" i="5"/>
  <c r="N32" i="5"/>
  <c r="M28" i="5"/>
  <c r="N28" i="5"/>
  <c r="M16" i="5"/>
  <c r="N16" i="5"/>
  <c r="M12" i="5"/>
  <c r="N12" i="5"/>
  <c r="M30" i="4"/>
  <c r="N30" i="4"/>
  <c r="M18" i="4"/>
  <c r="N18" i="4"/>
  <c r="M14" i="4"/>
  <c r="N14" i="4"/>
  <c r="M24" i="3"/>
  <c r="N24" i="3"/>
  <c r="M20" i="3"/>
  <c r="N20" i="3"/>
  <c r="M8" i="3"/>
  <c r="N8" i="3"/>
  <c r="M26" i="2"/>
  <c r="N26" i="2"/>
  <c r="M22" i="2"/>
  <c r="N22" i="2"/>
  <c r="M10" i="2"/>
  <c r="N10" i="2"/>
  <c r="M6" i="2"/>
  <c r="N6" i="2"/>
  <c r="M31" i="7"/>
  <c r="M20" i="7"/>
  <c r="M15" i="7"/>
  <c r="M11" i="8"/>
  <c r="N24" i="1"/>
  <c r="N9" i="1"/>
  <c r="N11" i="11"/>
  <c r="N31" i="9"/>
  <c r="N31" i="8"/>
  <c r="N23" i="6"/>
  <c r="N20" i="5"/>
  <c r="N31" i="4"/>
  <c r="N20" i="4"/>
  <c r="N10" i="4"/>
  <c r="N28" i="3"/>
  <c r="N18" i="3"/>
  <c r="N18" i="2"/>
  <c r="N7" i="2"/>
  <c r="N33" i="3"/>
  <c r="E37" i="9"/>
  <c r="M8" i="11"/>
  <c r="N8" i="11"/>
  <c r="M32" i="10"/>
  <c r="N32" i="10"/>
  <c r="M20" i="10"/>
  <c r="N20" i="10"/>
  <c r="M16" i="10"/>
  <c r="N16" i="10"/>
  <c r="M8" i="10"/>
  <c r="E37" i="10"/>
  <c r="M32" i="9"/>
  <c r="N32" i="9"/>
  <c r="M28" i="9"/>
  <c r="N28" i="9"/>
  <c r="M16" i="9"/>
  <c r="N16" i="9"/>
  <c r="M12" i="9"/>
  <c r="N12" i="9"/>
  <c r="M28" i="8"/>
  <c r="N28" i="8"/>
  <c r="M24" i="8"/>
  <c r="N24" i="8"/>
  <c r="M12" i="8"/>
  <c r="N12" i="8"/>
  <c r="M8" i="8"/>
  <c r="N8" i="8"/>
  <c r="N20" i="6"/>
  <c r="M20" i="6"/>
  <c r="M33" i="11"/>
  <c r="N33" i="11"/>
  <c r="M33" i="6"/>
  <c r="N33" i="6"/>
  <c r="M14" i="1"/>
  <c r="M8" i="1"/>
  <c r="M28" i="4"/>
  <c r="M6" i="4"/>
  <c r="M30" i="3"/>
  <c r="M14" i="3"/>
  <c r="M24" i="2"/>
  <c r="M16" i="2"/>
  <c r="M19" i="7"/>
  <c r="M8" i="7"/>
  <c r="M28" i="6"/>
  <c r="N13" i="1"/>
  <c r="N29" i="12"/>
  <c r="N21" i="12"/>
  <c r="N13" i="12"/>
  <c r="N5" i="12"/>
  <c r="N25" i="11"/>
  <c r="N17" i="11"/>
  <c r="N28" i="10"/>
  <c r="N19" i="10"/>
  <c r="N8" i="10"/>
  <c r="N19" i="9"/>
  <c r="N20" i="8"/>
  <c r="N11" i="6"/>
  <c r="N30" i="7"/>
  <c r="N26" i="5"/>
  <c r="N27" i="4"/>
  <c r="N16" i="3"/>
  <c r="N14" i="2"/>
  <c r="N33" i="10"/>
  <c r="E37" i="8"/>
  <c r="M29" i="4"/>
  <c r="N29" i="4"/>
  <c r="M17" i="4"/>
  <c r="N17" i="4"/>
  <c r="M9" i="4"/>
  <c r="N9" i="4"/>
  <c r="M25" i="2"/>
  <c r="N25" i="2"/>
  <c r="M13" i="2"/>
  <c r="N13" i="2"/>
  <c r="M5" i="2"/>
  <c r="N5" i="2"/>
  <c r="M22" i="9"/>
  <c r="M6" i="9"/>
  <c r="M26" i="11"/>
  <c r="N30" i="12"/>
  <c r="N26" i="12"/>
  <c r="N22" i="12"/>
  <c r="N18" i="12"/>
  <c r="N14" i="12"/>
  <c r="N10" i="12"/>
  <c r="N6" i="12"/>
  <c r="N26" i="10"/>
  <c r="N10" i="10"/>
  <c r="N18" i="8"/>
  <c r="N30" i="6"/>
  <c r="N14" i="6"/>
  <c r="N11" i="5"/>
  <c r="M31" i="1"/>
  <c r="N23" i="1"/>
  <c r="M22" i="1"/>
  <c r="N29" i="1"/>
  <c r="N25" i="1"/>
  <c r="N21" i="1"/>
  <c r="N33" i="1"/>
  <c r="N27" i="1"/>
  <c r="M30" i="1"/>
  <c r="N26" i="1"/>
  <c r="N20" i="1"/>
  <c r="N4" i="12"/>
  <c r="N4" i="5"/>
  <c r="N4" i="4"/>
  <c r="N4" i="1"/>
  <c r="N4" i="9"/>
  <c r="N4" i="11"/>
  <c r="N4" i="6"/>
  <c r="N4" i="3"/>
  <c r="N4" i="10"/>
  <c r="N4" i="7"/>
  <c r="N4" i="2"/>
  <c r="I38" i="3" l="1"/>
  <c r="I38" i="1"/>
  <c r="I38" i="2"/>
  <c r="I37" i="6"/>
  <c r="I38" i="4"/>
  <c r="I37" i="8"/>
  <c r="I38" i="7"/>
  <c r="I37" i="11"/>
  <c r="I38" i="5"/>
  <c r="I37" i="10"/>
  <c r="I37" i="9"/>
  <c r="E36" i="12" l="1"/>
  <c r="L2" i="12"/>
  <c r="G2" i="12"/>
  <c r="D2" i="12"/>
  <c r="L2" i="11"/>
  <c r="G2" i="11"/>
  <c r="D2" i="11"/>
  <c r="L2" i="10"/>
  <c r="G2" i="10"/>
  <c r="D2" i="10"/>
  <c r="L2" i="9"/>
  <c r="G2" i="9"/>
  <c r="D2" i="9"/>
  <c r="L2" i="8"/>
  <c r="G2" i="8"/>
  <c r="D2" i="8"/>
  <c r="L2" i="6"/>
  <c r="G2" i="6"/>
  <c r="D2" i="6"/>
  <c r="L2" i="7"/>
  <c r="G2" i="7"/>
  <c r="D2" i="7"/>
  <c r="L2" i="5"/>
  <c r="G2" i="5"/>
  <c r="D2" i="5"/>
  <c r="L2" i="4"/>
  <c r="G2" i="4"/>
  <c r="D2" i="4"/>
  <c r="E38" i="3"/>
  <c r="K36" i="3"/>
  <c r="L2" i="3"/>
  <c r="G2" i="3"/>
  <c r="D2" i="3"/>
  <c r="E38" i="2"/>
  <c r="K36" i="2"/>
  <c r="L2" i="2"/>
  <c r="G2" i="2"/>
  <c r="D2" i="2"/>
  <c r="K34" i="12" l="1"/>
  <c r="K35" i="8"/>
  <c r="K35" i="11"/>
  <c r="I35" i="9"/>
  <c r="I36" i="2"/>
  <c r="I36" i="3"/>
  <c r="E38" i="4"/>
  <c r="K36" i="5"/>
  <c r="E38" i="5"/>
  <c r="K35" i="6"/>
  <c r="I35" i="8"/>
  <c r="K35" i="10"/>
  <c r="I35" i="11"/>
  <c r="I34" i="12"/>
  <c r="I36" i="5"/>
  <c r="I36" i="7"/>
  <c r="I35" i="6"/>
  <c r="K35" i="9"/>
  <c r="I35" i="10"/>
  <c r="I36" i="4"/>
  <c r="K36" i="4"/>
  <c r="K36" i="7"/>
  <c r="E38" i="7"/>
  <c r="K36" i="12"/>
  <c r="E34" i="12"/>
  <c r="E35" i="11"/>
  <c r="E35" i="10"/>
  <c r="E35" i="9"/>
  <c r="E35" i="8"/>
  <c r="E35" i="6"/>
  <c r="E36" i="7"/>
  <c r="E36" i="5"/>
  <c r="E36" i="4"/>
  <c r="E36" i="3"/>
  <c r="E36" i="2"/>
  <c r="E38" i="1"/>
  <c r="D2" i="1"/>
  <c r="G2" i="1"/>
  <c r="L2" i="1"/>
  <c r="L34" i="12" l="1"/>
  <c r="L35" i="11"/>
  <c r="L35" i="10"/>
  <c r="L35" i="9"/>
  <c r="L35" i="8"/>
  <c r="L35" i="6"/>
  <c r="L36" i="7"/>
  <c r="L36" i="5"/>
  <c r="L36" i="4"/>
  <c r="L36" i="3"/>
  <c r="L36" i="2"/>
  <c r="I36" i="1"/>
  <c r="K36" i="1"/>
  <c r="L36" i="1"/>
  <c r="E36" i="1"/>
</calcChain>
</file>

<file path=xl/comments1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10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11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12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2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3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4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5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6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7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8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comments9.xml><?xml version="1.0" encoding="utf-8"?>
<comments xmlns="http://schemas.openxmlformats.org/spreadsheetml/2006/main">
  <authors>
    <author>محمود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ساعت ورود اول:
ساعت ورود ابتدایی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ساعت ورود دوم:
ساعت ورود پس از مرخصی ساعتی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ساعت خروج اول:
ساعت خروج اول برای مرخصی ساعتی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ساعت خروج پایانی:
ساعت پایان کار به طور کلی</t>
        </r>
      </text>
    </comment>
  </commentList>
</comments>
</file>

<file path=xl/sharedStrings.xml><?xml version="1.0" encoding="utf-8"?>
<sst xmlns="http://schemas.openxmlformats.org/spreadsheetml/2006/main" count="1169" uniqueCount="427">
  <si>
    <t xml:space="preserve">   نام خانوادگی</t>
  </si>
  <si>
    <t xml:space="preserve">       سمت</t>
  </si>
  <si>
    <t xml:space="preserve">        نام </t>
  </si>
  <si>
    <t xml:space="preserve"> تاریخ استخدام</t>
  </si>
  <si>
    <t>روزهای هفته</t>
  </si>
  <si>
    <t>تاریخ</t>
  </si>
  <si>
    <t>ساعت ورود</t>
  </si>
  <si>
    <t>ساعت خروج</t>
  </si>
  <si>
    <t>کارکرد روزانه</t>
  </si>
  <si>
    <t>اضافه کاری</t>
  </si>
  <si>
    <t>پنجشنبه</t>
  </si>
  <si>
    <t>جمعه</t>
  </si>
  <si>
    <t xml:space="preserve">شنبه </t>
  </si>
  <si>
    <t>یکشنبه</t>
  </si>
  <si>
    <t>دوشنبه</t>
  </si>
  <si>
    <t>سه شنبه</t>
  </si>
  <si>
    <t>چهارشنبه</t>
  </si>
  <si>
    <t>شنبه</t>
  </si>
  <si>
    <t>مشخصات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</si>
  <si>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</si>
  <si>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</si>
  <si>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</si>
  <si>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</si>
  <si>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</si>
  <si>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</si>
  <si>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</si>
  <si>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</si>
  <si>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</si>
  <si>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</si>
  <si>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</si>
  <si>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</si>
  <si>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مرخصی ساعتی</t>
  </si>
  <si>
    <t xml:space="preserve"> ماموریت</t>
  </si>
  <si>
    <t>جمع ساعات کارکرد ماهانه</t>
  </si>
  <si>
    <t>جمع اضافه کاری ماهانه</t>
  </si>
  <si>
    <t xml:space="preserve"> مرخصی ساعتی</t>
  </si>
  <si>
    <t>محل ماموریت</t>
  </si>
  <si>
    <t>جمع کل</t>
  </si>
  <si>
    <t>ساعت کارکرد  جمعه ها</t>
  </si>
  <si>
    <t>ساعت کارکرد ایام تعطیل (بجز جمعه ها)</t>
  </si>
  <si>
    <t>صفحه اصلی</t>
  </si>
  <si>
    <t>1393/01/01</t>
  </si>
  <si>
    <t>1393/01/02</t>
  </si>
  <si>
    <t>1393/01/03</t>
  </si>
  <si>
    <t>1393/01/04</t>
  </si>
  <si>
    <t>1393/01/05</t>
  </si>
  <si>
    <t>1393/01/06</t>
  </si>
  <si>
    <t>1393/01/07</t>
  </si>
  <si>
    <t>1393/01/08</t>
  </si>
  <si>
    <t>1393/01/09</t>
  </si>
  <si>
    <t>1393/01/10</t>
  </si>
  <si>
    <t>1393/01/11</t>
  </si>
  <si>
    <t>1393/01/12</t>
  </si>
  <si>
    <t>1393/01/13</t>
  </si>
  <si>
    <t>1393/01/14</t>
  </si>
  <si>
    <t>1393/01/15</t>
  </si>
  <si>
    <t>1393/01/16</t>
  </si>
  <si>
    <t>1393/01/17</t>
  </si>
  <si>
    <t>1393/01/18</t>
  </si>
  <si>
    <t>1393/01/19</t>
  </si>
  <si>
    <t>1393/01/20</t>
  </si>
  <si>
    <t>1393/01/21</t>
  </si>
  <si>
    <t>1393/01/22</t>
  </si>
  <si>
    <t>1393/01/23</t>
  </si>
  <si>
    <t>1393/01/24</t>
  </si>
  <si>
    <t>1393/01/25</t>
  </si>
  <si>
    <t>1393/01/26</t>
  </si>
  <si>
    <t>1393/01/27</t>
  </si>
  <si>
    <t>1393/01/28</t>
  </si>
  <si>
    <t>1393/01/29</t>
  </si>
  <si>
    <t>1393/01/30</t>
  </si>
  <si>
    <t>يكشنبه</t>
  </si>
  <si>
    <t>1393/01/31</t>
  </si>
  <si>
    <t>سه شنبه</t>
  </si>
  <si>
    <t>1393/2/1</t>
  </si>
  <si>
    <t>1393/2/2</t>
  </si>
  <si>
    <t>1393/2/3</t>
  </si>
  <si>
    <t>1393/2/4</t>
  </si>
  <si>
    <t>1393/2/5</t>
  </si>
  <si>
    <t>1393/2/6</t>
  </si>
  <si>
    <t>1393/2/7</t>
  </si>
  <si>
    <t>1393/2/8</t>
  </si>
  <si>
    <t>1393/2/9</t>
  </si>
  <si>
    <t>1393/2/10</t>
  </si>
  <si>
    <t>1393/2/11</t>
  </si>
  <si>
    <t>1393/2/12</t>
  </si>
  <si>
    <t>1393/2/13</t>
  </si>
  <si>
    <t>1393/2/14</t>
  </si>
  <si>
    <t>1393/2/15</t>
  </si>
  <si>
    <t>1393/2/16</t>
  </si>
  <si>
    <t>1393/2/17</t>
  </si>
  <si>
    <t>1393/2/18</t>
  </si>
  <si>
    <t>1393/2/19</t>
  </si>
  <si>
    <t>1393/2/20</t>
  </si>
  <si>
    <t>1393/2/21</t>
  </si>
  <si>
    <t>1393/2/22</t>
  </si>
  <si>
    <t>1393/2/23</t>
  </si>
  <si>
    <t>1393/2/24</t>
  </si>
  <si>
    <t>1393/2/25</t>
  </si>
  <si>
    <t>1393/2/26</t>
  </si>
  <si>
    <t>1393/2/27</t>
  </si>
  <si>
    <t>1393/2/28</t>
  </si>
  <si>
    <t>1393/2/29</t>
  </si>
  <si>
    <t>1393/2/30</t>
  </si>
  <si>
    <t>1393/2/31</t>
  </si>
  <si>
    <t>1393/3/1</t>
  </si>
  <si>
    <t>1393/3/2</t>
  </si>
  <si>
    <t>1393/3/3</t>
  </si>
  <si>
    <t>1393/3/4</t>
  </si>
  <si>
    <t>1393/3/5</t>
  </si>
  <si>
    <t>1393/3/6</t>
  </si>
  <si>
    <t>1393/3/7</t>
  </si>
  <si>
    <t>1393/3/8</t>
  </si>
  <si>
    <t>1393/3/9</t>
  </si>
  <si>
    <t>1393/3/10</t>
  </si>
  <si>
    <t>1393/3/11</t>
  </si>
  <si>
    <t>1393/3/12</t>
  </si>
  <si>
    <t>1393/3/13</t>
  </si>
  <si>
    <t>1393/3/14</t>
  </si>
  <si>
    <t>1393/3/15</t>
  </si>
  <si>
    <t>1393/3/16</t>
  </si>
  <si>
    <t>1393/3/17</t>
  </si>
  <si>
    <t>1393/3/18</t>
  </si>
  <si>
    <t>1393/3/19</t>
  </si>
  <si>
    <t>1393/3/20</t>
  </si>
  <si>
    <t>1393/3/21</t>
  </si>
  <si>
    <t>1393/3/22</t>
  </si>
  <si>
    <t>1393/3/23</t>
  </si>
  <si>
    <t>1393/3/24</t>
  </si>
  <si>
    <t>1393/3/25</t>
  </si>
  <si>
    <t>1393/3/26</t>
  </si>
  <si>
    <t>1393/3/27</t>
  </si>
  <si>
    <t>1393/3/28</t>
  </si>
  <si>
    <t>1393/3/29</t>
  </si>
  <si>
    <t>1393/3/30</t>
  </si>
  <si>
    <t>1393/3/31</t>
  </si>
  <si>
    <t>مجموع</t>
  </si>
  <si>
    <t>زمان استاندارد کارکرد روزانه</t>
  </si>
  <si>
    <t>محمود</t>
  </si>
  <si>
    <t>بنی اسدی</t>
  </si>
  <si>
    <t>مدیر مالی</t>
  </si>
  <si>
    <t>1- وقتی کارکنان در طول روز مرخصی ساعتی یا ماموریت می روند در قسمت ساعت ورود در سلول اولی ساعت ورود اول و در سلول دوم ساعت ورود بعدی را وارد نمائید و در قسمت ساعت خروج سلول اولی ساعت خروج اول و در سلول دوم ساعت خروج بعدی را وارد نمایید.</t>
  </si>
  <si>
    <r>
      <t xml:space="preserve">2- چنانچه کارکنان در طول روز مرخصی ساعتی یا ماموریت بروند اگر در قسمت محل ماموریت چیزی نوشته نشود به طور خودکار جزء </t>
    </r>
    <r>
      <rPr>
        <sz val="14"/>
        <color rgb="FFFF0000"/>
        <rFont val="B Nazanin"/>
        <charset val="178"/>
      </rPr>
      <t>مرخصی ساعتی</t>
    </r>
    <r>
      <rPr>
        <sz val="14"/>
        <color theme="1"/>
        <rFont val="B Nazanin"/>
        <charset val="178"/>
      </rPr>
      <t xml:space="preserve"> محسوب می شود ، در غیر اینصورت جزء </t>
    </r>
    <r>
      <rPr>
        <sz val="14"/>
        <color rgb="FFFF0000"/>
        <rFont val="B Nazanin"/>
        <charset val="178"/>
      </rPr>
      <t>ماموریت</t>
    </r>
    <r>
      <rPr>
        <sz val="14"/>
        <color theme="1"/>
        <rFont val="B Nazanin"/>
        <charset val="178"/>
      </rPr>
      <t xml:space="preserve"> محسوب می گردد.</t>
    </r>
  </si>
  <si>
    <t xml:space="preserve">3- در آخر جمع کل کارکرد ماهانه، مرخصی ساعتی ماهانه ، ماموریت ماهانه و اضافه کاری بصورت خودکار محاسبه میگردد. </t>
  </si>
  <si>
    <r>
      <t>4- در هنگام ثبت ساعت ورود و خروج میبایست به این صورت عمل نمود</t>
    </r>
    <r>
      <rPr>
        <b/>
        <sz val="16"/>
        <color rgb="FFFF0000"/>
        <rFont val="Calibri"/>
        <family val="2"/>
      </rPr>
      <t>:</t>
    </r>
    <r>
      <rPr>
        <b/>
        <sz val="16"/>
        <color rgb="FFFF0000"/>
        <rFont val="B Nazanin"/>
        <charset val="178"/>
      </rPr>
      <t>8</t>
    </r>
    <r>
      <rPr>
        <b/>
        <sz val="14"/>
        <color theme="1"/>
        <rFont val="B Nazanin"/>
        <charset val="178"/>
      </rPr>
      <t xml:space="preserve"> </t>
    </r>
    <r>
      <rPr>
        <sz val="14"/>
        <color theme="1"/>
        <rFont val="B Nazanin"/>
        <charset val="178"/>
      </rPr>
      <t>(بعد از وارد کردن عدد دو نقطه گذاشته شود).</t>
    </r>
  </si>
  <si>
    <t>نکته ها</t>
  </si>
  <si>
    <t>نکته ها :</t>
  </si>
  <si>
    <t xml:space="preserve"> شماره پرسنلی</t>
  </si>
  <si>
    <t>کسر کار</t>
  </si>
  <si>
    <t>جمع کسر کاری ماهانه</t>
  </si>
  <si>
    <t>جمع کسری کار ماهانه</t>
  </si>
  <si>
    <t>مشکلات و سوالات خود را از طریق لینک زیر و قسمت نظرات مطرح نمایید</t>
  </si>
  <si>
    <t>نظرات</t>
  </si>
  <si>
    <t>سایت مطالب کمیاب در حسابداری</t>
  </si>
  <si>
    <t xml:space="preserve"> </t>
  </si>
  <si>
    <t>1393/4/1</t>
  </si>
  <si>
    <t>1393/4/2</t>
  </si>
  <si>
    <t>1393/4/3</t>
  </si>
  <si>
    <t>1393/4/4</t>
  </si>
  <si>
    <t>1393/4/5</t>
  </si>
  <si>
    <t>1393/4/6</t>
  </si>
  <si>
    <t>1393/4/7</t>
  </si>
  <si>
    <t>1393/4/8</t>
  </si>
  <si>
    <t>1393/4/9</t>
  </si>
  <si>
    <t>1393/4/10</t>
  </si>
  <si>
    <t>1393/4/11</t>
  </si>
  <si>
    <t>1393/4/12</t>
  </si>
  <si>
    <t>1393/4/13</t>
  </si>
  <si>
    <t>1393/4/14</t>
  </si>
  <si>
    <t>1393/4/15</t>
  </si>
  <si>
    <t>1393/4/16</t>
  </si>
  <si>
    <t>1393/4/17</t>
  </si>
  <si>
    <t>1393/4/18</t>
  </si>
  <si>
    <t>1393/4/19</t>
  </si>
  <si>
    <t>1393/4/20</t>
  </si>
  <si>
    <t>1393/4/21</t>
  </si>
  <si>
    <t>1393/4/22</t>
  </si>
  <si>
    <t>1393/4/23</t>
  </si>
  <si>
    <t>1393/4/24</t>
  </si>
  <si>
    <t>1393/4/25</t>
  </si>
  <si>
    <t>1393/4/26</t>
  </si>
  <si>
    <t>1393/4/27</t>
  </si>
  <si>
    <t>1393/4/28</t>
  </si>
  <si>
    <t>1393/4/29</t>
  </si>
  <si>
    <t>1393/4/30</t>
  </si>
  <si>
    <t>1393/4/31</t>
  </si>
  <si>
    <t>1393/5/1</t>
  </si>
  <si>
    <t>1393/5/2</t>
  </si>
  <si>
    <t>1393/5/3</t>
  </si>
  <si>
    <t>1393/5/4</t>
  </si>
  <si>
    <t>1393/5/5</t>
  </si>
  <si>
    <t>1393/5/6</t>
  </si>
  <si>
    <t>1393/5/7</t>
  </si>
  <si>
    <t>1393/5/8</t>
  </si>
  <si>
    <t>1393/5/9</t>
  </si>
  <si>
    <t>1393/5/10</t>
  </si>
  <si>
    <t>1393/5/11</t>
  </si>
  <si>
    <t>1393/5/12</t>
  </si>
  <si>
    <t>1393/5/13</t>
  </si>
  <si>
    <t>1393/5/14</t>
  </si>
  <si>
    <t>1393/5/15</t>
  </si>
  <si>
    <t>1393/5/16</t>
  </si>
  <si>
    <t>1393/5/17</t>
  </si>
  <si>
    <t>1393/5/18</t>
  </si>
  <si>
    <t>1393/5/19</t>
  </si>
  <si>
    <t>1393/5/20</t>
  </si>
  <si>
    <t>1393/5/21</t>
  </si>
  <si>
    <t>1393/5/22</t>
  </si>
  <si>
    <t>1393/5/23</t>
  </si>
  <si>
    <t>1393/5/24</t>
  </si>
  <si>
    <t>1393/5/25</t>
  </si>
  <si>
    <t>1393/5/26</t>
  </si>
  <si>
    <t>1393/5/27</t>
  </si>
  <si>
    <t>1393/5/28</t>
  </si>
  <si>
    <t>1393/5/29</t>
  </si>
  <si>
    <t>1393/5/30</t>
  </si>
  <si>
    <t>1393/5/31</t>
  </si>
  <si>
    <t>1393/6/13</t>
  </si>
  <si>
    <t>1393/6/14</t>
  </si>
  <si>
    <t>1393/6/15</t>
  </si>
  <si>
    <t>1393/6/16</t>
  </si>
  <si>
    <t>1393/6/17</t>
  </si>
  <si>
    <t>1393/6/18</t>
  </si>
  <si>
    <t>1393/6/19</t>
  </si>
  <si>
    <t>1393/6/20</t>
  </si>
  <si>
    <t>1393/6/21</t>
  </si>
  <si>
    <t>1393/6/22</t>
  </si>
  <si>
    <t>1393/6/23</t>
  </si>
  <si>
    <t>1393/6/24</t>
  </si>
  <si>
    <t>1393/6/25</t>
  </si>
  <si>
    <t>1393/6/26</t>
  </si>
  <si>
    <t>1393/6/27</t>
  </si>
  <si>
    <t>1393/6/28</t>
  </si>
  <si>
    <t>1393/6/29</t>
  </si>
  <si>
    <t>1393/6/30</t>
  </si>
  <si>
    <t>1393/6/31</t>
  </si>
  <si>
    <t>1393/7/1</t>
  </si>
  <si>
    <t>1393/7/2</t>
  </si>
  <si>
    <t>1393/7/3</t>
  </si>
  <si>
    <t>1393/7/4</t>
  </si>
  <si>
    <t>1393/7/5</t>
  </si>
  <si>
    <t>1393/7/6</t>
  </si>
  <si>
    <t>1393/7/7</t>
  </si>
  <si>
    <t>1393/7/8</t>
  </si>
  <si>
    <t>1393/7/9</t>
  </si>
  <si>
    <t>1393/7/10</t>
  </si>
  <si>
    <t>1393/7/11</t>
  </si>
  <si>
    <t>1393/7/12</t>
  </si>
  <si>
    <t>1393/7/13</t>
  </si>
  <si>
    <t>1393/7/14</t>
  </si>
  <si>
    <t>1393/7/15</t>
  </si>
  <si>
    <t>1393/7/16</t>
  </si>
  <si>
    <t>1393/7/17</t>
  </si>
  <si>
    <t>1393/7/18</t>
  </si>
  <si>
    <t>1393/7/19</t>
  </si>
  <si>
    <t>1393/7/20</t>
  </si>
  <si>
    <t>1393/7/21</t>
  </si>
  <si>
    <t>1393/7/22</t>
  </si>
  <si>
    <t>1393/7/23</t>
  </si>
  <si>
    <t>1393/7/24</t>
  </si>
  <si>
    <t>1393/7/25</t>
  </si>
  <si>
    <t>1393/7/26</t>
  </si>
  <si>
    <t>1393/7/27</t>
  </si>
  <si>
    <t>1393/7/28</t>
  </si>
  <si>
    <t>1393/7/29</t>
  </si>
  <si>
    <t>1393/7/30</t>
  </si>
  <si>
    <t>1393/8/1</t>
  </si>
  <si>
    <t>1393/8/2</t>
  </si>
  <si>
    <t>1393/8/3</t>
  </si>
  <si>
    <t>1393/8/4</t>
  </si>
  <si>
    <t>1393/8/5</t>
  </si>
  <si>
    <t>1393/8/6</t>
  </si>
  <si>
    <t>1393/8/7</t>
  </si>
  <si>
    <t>1393/8/8</t>
  </si>
  <si>
    <t>1393/8/9</t>
  </si>
  <si>
    <t>1393/8/10</t>
  </si>
  <si>
    <t>1393/8/11</t>
  </si>
  <si>
    <t>1393/8/12</t>
  </si>
  <si>
    <t>1393/8/13</t>
  </si>
  <si>
    <t>1393/8/14</t>
  </si>
  <si>
    <t>1393/8/15</t>
  </si>
  <si>
    <t>1393/8/16</t>
  </si>
  <si>
    <t>1393/8/17</t>
  </si>
  <si>
    <t>1393/8/18</t>
  </si>
  <si>
    <t>1393/8/19</t>
  </si>
  <si>
    <t>1393/8/20</t>
  </si>
  <si>
    <t>1393/8/21</t>
  </si>
  <si>
    <t>1393/8/22</t>
  </si>
  <si>
    <t>1393/8/23</t>
  </si>
  <si>
    <t>1393/8/24</t>
  </si>
  <si>
    <t>1393/8/25</t>
  </si>
  <si>
    <t>1393/8/26</t>
  </si>
  <si>
    <t>1393/8/27</t>
  </si>
  <si>
    <t>1393/8/28</t>
  </si>
  <si>
    <t>1393/8/29</t>
  </si>
  <si>
    <t>1393/8/30</t>
  </si>
  <si>
    <t>1393/9/1</t>
  </si>
  <si>
    <t>1393/9/2</t>
  </si>
  <si>
    <t>1393/9/3</t>
  </si>
  <si>
    <t>1393/9/4</t>
  </si>
  <si>
    <t>1393/9/5</t>
  </si>
  <si>
    <t>1393/9/6</t>
  </si>
  <si>
    <t>1393/9/7</t>
  </si>
  <si>
    <t>1393/9/8</t>
  </si>
  <si>
    <t>1393/9/9</t>
  </si>
  <si>
    <t>1393/9/10</t>
  </si>
  <si>
    <t>1393/9/11</t>
  </si>
  <si>
    <t>1393/9/12</t>
  </si>
  <si>
    <t>1393/9/13</t>
  </si>
  <si>
    <t>1393/9/14</t>
  </si>
  <si>
    <t>1393/9/15</t>
  </si>
  <si>
    <t>1393/9/16</t>
  </si>
  <si>
    <t>1393/9/17</t>
  </si>
  <si>
    <t>1393/9/18</t>
  </si>
  <si>
    <t>1393/9/19</t>
  </si>
  <si>
    <t>1393/9/20</t>
  </si>
  <si>
    <t>1393/9/21</t>
  </si>
  <si>
    <t>1393/9/22</t>
  </si>
  <si>
    <t>1393/9/23</t>
  </si>
  <si>
    <t>1393/9/24</t>
  </si>
  <si>
    <t>1393/9/25</t>
  </si>
  <si>
    <t>1393/9/26</t>
  </si>
  <si>
    <t>1393/9/27</t>
  </si>
  <si>
    <t>1393/9/28</t>
  </si>
  <si>
    <t>1393/9/29</t>
  </si>
  <si>
    <t>1393/9/30</t>
  </si>
  <si>
    <t>1393/10/1</t>
  </si>
  <si>
    <t>1393/10/2</t>
  </si>
  <si>
    <t>1393/10/3</t>
  </si>
  <si>
    <t>1393/10/4</t>
  </si>
  <si>
    <t>1393/10/5</t>
  </si>
  <si>
    <t>1393/10/6</t>
  </si>
  <si>
    <t>1393/10/7</t>
  </si>
  <si>
    <t>1393/10/8</t>
  </si>
  <si>
    <t>1393/10/9</t>
  </si>
  <si>
    <t>1393/10/10</t>
  </si>
  <si>
    <t>1393/10/11</t>
  </si>
  <si>
    <t>1393/10/12</t>
  </si>
  <si>
    <t>1393/10/13</t>
  </si>
  <si>
    <t>1393/10/14</t>
  </si>
  <si>
    <t>1393/10/15</t>
  </si>
  <si>
    <t>1393/10/16</t>
  </si>
  <si>
    <t>1393/10/17</t>
  </si>
  <si>
    <t>1393/10/18</t>
  </si>
  <si>
    <t>1393/10/19</t>
  </si>
  <si>
    <t>1393/10/20</t>
  </si>
  <si>
    <t>1393/10/21</t>
  </si>
  <si>
    <t>1393/10/22</t>
  </si>
  <si>
    <t>1393/10/23</t>
  </si>
  <si>
    <t>1393/10/24</t>
  </si>
  <si>
    <t>1393/10/25</t>
  </si>
  <si>
    <t>1393/10/26</t>
  </si>
  <si>
    <t>1393/10/27</t>
  </si>
  <si>
    <t>1393/10/28</t>
  </si>
  <si>
    <t>1393/10/29</t>
  </si>
  <si>
    <t>1393/10/30</t>
  </si>
  <si>
    <t>1393/11/1</t>
  </si>
  <si>
    <t>1393/11/2</t>
  </si>
  <si>
    <t>1393/11/3</t>
  </si>
  <si>
    <t>1393/11/4</t>
  </si>
  <si>
    <t>1393/11/5</t>
  </si>
  <si>
    <t>1393/11/6</t>
  </si>
  <si>
    <t>1393/11/7</t>
  </si>
  <si>
    <t>1393/11/8</t>
  </si>
  <si>
    <t>1393/11/9</t>
  </si>
  <si>
    <t>1393/11/10</t>
  </si>
  <si>
    <t>1393/11/11</t>
  </si>
  <si>
    <t>1393/11/12</t>
  </si>
  <si>
    <t>1393/11/13</t>
  </si>
  <si>
    <t>1393/11/14</t>
  </si>
  <si>
    <t>1393/11/15</t>
  </si>
  <si>
    <t>1393/11/16</t>
  </si>
  <si>
    <t>1393/11/17</t>
  </si>
  <si>
    <t>1393/11/18</t>
  </si>
  <si>
    <t>1393/11/19</t>
  </si>
  <si>
    <t>1393/11/20</t>
  </si>
  <si>
    <t>1393/11/21</t>
  </si>
  <si>
    <t>1393/11/22</t>
  </si>
  <si>
    <t>1393/11/23</t>
  </si>
  <si>
    <t>1393/11/24</t>
  </si>
  <si>
    <t>1393/11/25</t>
  </si>
  <si>
    <t>1393/11/26</t>
  </si>
  <si>
    <t>1393/11/27</t>
  </si>
  <si>
    <t>1393/11/28</t>
  </si>
  <si>
    <t>1393/11/29</t>
  </si>
  <si>
    <t>1393/11/30</t>
  </si>
  <si>
    <t>1393/12/1</t>
  </si>
  <si>
    <t>1393/12/2</t>
  </si>
  <si>
    <t>1393/12/3</t>
  </si>
  <si>
    <t>1393/12/4</t>
  </si>
  <si>
    <t>1393/12/5</t>
  </si>
  <si>
    <t>1393/12/6</t>
  </si>
  <si>
    <t>1393/12/7</t>
  </si>
  <si>
    <t>1393/12/8</t>
  </si>
  <si>
    <t>1393/12/9</t>
  </si>
  <si>
    <t>1393/12/10</t>
  </si>
  <si>
    <t>1393/12/11</t>
  </si>
  <si>
    <t>1393/12/12</t>
  </si>
  <si>
    <t>1393/12/13</t>
  </si>
  <si>
    <t>1393/12/14</t>
  </si>
  <si>
    <t>1393/12/15</t>
  </si>
  <si>
    <t>1393/12/16</t>
  </si>
  <si>
    <t>1393/12/17</t>
  </si>
  <si>
    <t>1393/12/18</t>
  </si>
  <si>
    <t>1393/12/19</t>
  </si>
  <si>
    <t>1393/12/20</t>
  </si>
  <si>
    <t>1393/12/21</t>
  </si>
  <si>
    <t>1393/12/22</t>
  </si>
  <si>
    <t>1393/12/23</t>
  </si>
  <si>
    <t>1393/12/24</t>
  </si>
  <si>
    <t>1393/12/25</t>
  </si>
  <si>
    <t>1393/12/26</t>
  </si>
  <si>
    <t>1393/12/27</t>
  </si>
  <si>
    <t>1393/12/28</t>
  </si>
  <si>
    <t>1393/12/29</t>
  </si>
  <si>
    <t>1393/6/1</t>
  </si>
  <si>
    <t>1393/6/2</t>
  </si>
  <si>
    <t>1393/6/3</t>
  </si>
  <si>
    <t>1393/6/4</t>
  </si>
  <si>
    <t>1393/6/5</t>
  </si>
  <si>
    <t>1393/6/6</t>
  </si>
  <si>
    <t>1393/6/7</t>
  </si>
  <si>
    <t>1393/6/8</t>
  </si>
  <si>
    <t>1393/6/9</t>
  </si>
  <si>
    <t>1393/6/10</t>
  </si>
  <si>
    <t>1393/6/11</t>
  </si>
  <si>
    <t>1393/6/12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</si>
</sst>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[hh]:mm"/>
  </numFmts>
  <fonts count="30">
    <font>
      <sz val="11"/>
      <color theme="1"/>
      <name val="Arial"/>
      <family val="2"/>
      <charset val="178"/>
      <scheme val="minor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4"/>
      <name val="B Nazanin"/>
      <charset val="178"/>
    </font>
    <font>
      <sz val="14"/>
      <color rgb="FFFF0000"/>
      <name val="B Nazanin"/>
      <charset val="178"/>
    </font>
    <font>
      <b/>
      <sz val="10"/>
      <color theme="1"/>
      <name val="B Nazanin"/>
      <charset val="178"/>
    </font>
    <font>
      <b/>
      <sz val="10"/>
      <color rgb="FFFF000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  <font>
      <b/>
      <sz val="10"/>
      <name val="B Nazanin"/>
      <charset val="178"/>
    </font>
    <font>
      <u/>
      <sz val="11"/>
      <color theme="10"/>
      <name val="Calibri"/>
      <family val="2"/>
      <charset val="178"/>
    </font>
    <font>
      <b/>
      <sz val="13"/>
      <color rgb="FF0070C0"/>
      <name val="B Nazanin"/>
      <charset val="178"/>
    </font>
    <font>
      <b/>
      <sz val="9"/>
      <color indexed="81"/>
      <name val="Tahoma"/>
      <family val="2"/>
    </font>
    <font>
      <b/>
      <sz val="11"/>
      <color rgb="FF0070C0"/>
      <name val="B Nazanin"/>
      <charset val="178"/>
    </font>
    <font>
      <sz val="14"/>
      <color theme="1"/>
      <name val="B Nazanin"/>
      <charset val="178"/>
    </font>
    <font>
      <b/>
      <sz val="16"/>
      <color rgb="FFFF0000"/>
      <name val="Calibri"/>
      <family val="2"/>
    </font>
    <font>
      <b/>
      <sz val="16"/>
      <color rgb="FFFF0000"/>
      <name val="B Nazanin"/>
      <charset val="178"/>
    </font>
    <font>
      <b/>
      <sz val="14"/>
      <color rgb="FF0070C0"/>
      <name val="B Nazanin"/>
      <charset val="178"/>
    </font>
    <font>
      <b/>
      <sz val="14"/>
      <color rgb="FF0070C0"/>
      <name val="Arial"/>
      <family val="2"/>
      <charset val="178"/>
      <scheme val="minor"/>
    </font>
    <font>
      <b/>
      <sz val="20"/>
      <color rgb="FF0070C0"/>
      <name val="B Nazanin"/>
      <charset val="178"/>
    </font>
    <font>
      <b/>
      <u/>
      <sz val="14"/>
      <color theme="10"/>
      <name val="B Nazanin"/>
      <charset val="178"/>
    </font>
    <font>
      <b/>
      <u/>
      <sz val="16"/>
      <color theme="10"/>
      <name val="B Nazanin"/>
      <charset val="178"/>
    </font>
    <font>
      <b/>
      <sz val="12"/>
      <color theme="1"/>
      <name val="B Nazanin"/>
      <charset val="178"/>
    </font>
    <font>
      <b/>
      <sz val="13"/>
      <name val="B Nazanin"/>
      <charset val="178"/>
    </font>
    <font>
      <sz val="11"/>
      <name val="Arial"/>
      <family val="2"/>
      <charset val="178"/>
      <scheme val="minor"/>
    </font>
    <font>
      <b/>
      <sz val="9"/>
      <color theme="1"/>
      <name val="B Nazanin"/>
      <charset val="178"/>
    </font>
    <font>
      <sz val="9"/>
      <color theme="1"/>
      <name val="Arial"/>
      <family val="2"/>
      <charset val="178"/>
      <scheme val="minor"/>
    </font>
    <font>
      <b/>
      <sz val="12"/>
      <color rgb="FFFF0000"/>
      <name val="B Nazanin"/>
      <charset val="178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BCBE0"/>
        <bgColor indexed="64"/>
      </patternFill>
    </fill>
    <fill>
      <patternFill patternType="solid">
        <fgColor rgb="FFE0AEC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2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4" borderId="1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20" fontId="5" fillId="2" borderId="5" xfId="0" applyNumberFormat="1" applyFont="1" applyFill="1" applyBorder="1" applyAlignment="1" applyProtection="1">
      <alignment horizontal="center" vertical="center"/>
      <protection locked="0"/>
    </xf>
    <xf numFmtId="2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49" fontId="6" fillId="2" borderId="11" xfId="0" applyNumberFormat="1" applyFont="1" applyFill="1" applyBorder="1" applyAlignment="1" applyProtection="1">
      <alignment horizontal="right" vertical="center"/>
      <protection hidden="1"/>
    </xf>
    <xf numFmtId="49" fontId="6" fillId="2" borderId="5" xfId="0" applyNumberFormat="1" applyFont="1" applyFill="1" applyBorder="1" applyAlignment="1" applyProtection="1">
      <alignment horizontal="center" vertical="center"/>
      <protection hidden="1"/>
    </xf>
    <xf numFmtId="49" fontId="5" fillId="2" borderId="11" xfId="0" applyNumberFormat="1" applyFont="1" applyFill="1" applyBorder="1" applyAlignment="1" applyProtection="1">
      <alignment horizontal="right" vertical="center"/>
      <protection hidden="1"/>
    </xf>
    <xf numFmtId="49" fontId="5" fillId="2" borderId="5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right" vertical="center"/>
      <protection hidden="1"/>
    </xf>
    <xf numFmtId="49" fontId="5" fillId="2" borderId="6" xfId="0" applyNumberFormat="1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164" fontId="3" fillId="3" borderId="6" xfId="0" applyNumberFormat="1" applyFont="1" applyFill="1" applyBorder="1" applyAlignment="1" applyProtection="1">
      <alignment horizontal="center" vertical="center" wrapText="1"/>
      <protection hidden="1"/>
    </xf>
    <xf numFmtId="20" fontId="5" fillId="2" borderId="32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right" vertical="center"/>
      <protection hidden="1"/>
    </xf>
    <xf numFmtId="49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5" xfId="0" applyFont="1" applyFill="1" applyBorder="1" applyAlignment="1">
      <alignment horizontal="right" vertical="center" wrapText="1" readingOrder="2"/>
    </xf>
    <xf numFmtId="0" fontId="0" fillId="0" borderId="0" xfId="0" applyBorder="1" applyAlignment="1" applyProtection="1">
      <alignment vertical="center"/>
      <protection locked="0"/>
    </xf>
    <xf numFmtId="0" fontId="13" fillId="7" borderId="1" xfId="1" applyFont="1" applyFill="1" applyBorder="1" applyAlignment="1" applyProtection="1">
      <alignment horizontal="center" vertical="center"/>
      <protection locked="0"/>
    </xf>
    <xf numFmtId="0" fontId="22" fillId="8" borderId="1" xfId="1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>
      <alignment horizontal="center" vertical="center" readingOrder="2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1" applyFont="1" applyFill="1" applyBorder="1" applyAlignment="1" applyProtection="1">
      <alignment horizontal="center" vertical="center"/>
    </xf>
    <xf numFmtId="0" fontId="2" fillId="11" borderId="1" xfId="1" applyFont="1" applyFill="1" applyBorder="1" applyAlignment="1" applyProtection="1">
      <alignment horizontal="center" vertical="center"/>
    </xf>
    <xf numFmtId="0" fontId="2" fillId="12" borderId="1" xfId="1" applyFont="1" applyFill="1" applyBorder="1" applyAlignment="1" applyProtection="1">
      <alignment horizontal="center" vertical="center"/>
    </xf>
    <xf numFmtId="20" fontId="5" fillId="13" borderId="5" xfId="0" applyNumberFormat="1" applyFont="1" applyFill="1" applyBorder="1" applyAlignment="1" applyProtection="1">
      <alignment horizontal="center" vertical="center"/>
      <protection locked="0"/>
    </xf>
    <xf numFmtId="20" fontId="5" fillId="13" borderId="32" xfId="0" applyNumberFormat="1" applyFont="1" applyFill="1" applyBorder="1" applyAlignment="1" applyProtection="1">
      <alignment horizontal="center" vertical="center"/>
      <protection locked="0"/>
    </xf>
    <xf numFmtId="20" fontId="5" fillId="13" borderId="6" xfId="0" applyNumberFormat="1" applyFont="1" applyFill="1" applyBorder="1" applyAlignment="1" applyProtection="1">
      <alignment horizontal="center" vertical="center"/>
      <protection locked="0"/>
    </xf>
    <xf numFmtId="0" fontId="22" fillId="13" borderId="1" xfId="1" applyFont="1" applyFill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protection locked="0"/>
    </xf>
    <xf numFmtId="0" fontId="7" fillId="6" borderId="18" xfId="0" applyFont="1" applyFill="1" applyBorder="1" applyAlignment="1" applyProtection="1">
      <alignment horizontal="center" vertical="center"/>
      <protection hidden="1"/>
    </xf>
    <xf numFmtId="49" fontId="15" fillId="6" borderId="33" xfId="0" applyNumberFormat="1" applyFont="1" applyFill="1" applyBorder="1" applyAlignment="1" applyProtection="1">
      <alignment horizontal="center" vertical="center"/>
      <protection hidden="1"/>
    </xf>
    <xf numFmtId="0" fontId="7" fillId="6" borderId="33" xfId="0" applyNumberFormat="1" applyFont="1" applyFill="1" applyBorder="1" applyAlignment="1" applyProtection="1">
      <alignment horizontal="center" vertical="center"/>
      <protection hidden="1"/>
    </xf>
    <xf numFmtId="49" fontId="6" fillId="2" borderId="12" xfId="0" applyNumberFormat="1" applyFont="1" applyFill="1" applyBorder="1" applyAlignment="1" applyProtection="1">
      <alignment horizontal="right" vertical="center"/>
      <protection hidden="1"/>
    </xf>
    <xf numFmtId="49" fontId="6" fillId="2" borderId="9" xfId="0" applyNumberFormat="1" applyFont="1" applyFill="1" applyBorder="1" applyAlignment="1" applyProtection="1">
      <alignment horizontal="center" vertical="center"/>
      <protection hidden="1"/>
    </xf>
    <xf numFmtId="20" fontId="5" fillId="2" borderId="9" xfId="0" applyNumberFormat="1" applyFont="1" applyFill="1" applyBorder="1" applyAlignment="1" applyProtection="1">
      <alignment horizontal="center" vertical="center"/>
      <protection locked="0"/>
    </xf>
    <xf numFmtId="20" fontId="5" fillId="13" borderId="9" xfId="0" applyNumberFormat="1" applyFont="1" applyFill="1" applyBorder="1" applyAlignment="1" applyProtection="1">
      <alignment horizontal="center" vertical="center"/>
      <protection locked="0"/>
    </xf>
    <xf numFmtId="20" fontId="5" fillId="2" borderId="9" xfId="0" applyNumberFormat="1" applyFont="1" applyFill="1" applyBorder="1" applyAlignment="1" applyProtection="1">
      <alignment horizontal="center" vertical="center"/>
      <protection hidden="1"/>
    </xf>
    <xf numFmtId="165" fontId="5" fillId="2" borderId="9" xfId="0" applyNumberFormat="1" applyFont="1" applyFill="1" applyBorder="1" applyAlignment="1" applyProtection="1">
      <alignment horizontal="center" vertical="center"/>
      <protection hidden="1"/>
    </xf>
    <xf numFmtId="20" fontId="5" fillId="2" borderId="13" xfId="0" applyNumberFormat="1" applyFont="1" applyFill="1" applyBorder="1" applyAlignment="1" applyProtection="1">
      <alignment horizontal="center" vertical="center"/>
      <protection hidden="1"/>
    </xf>
    <xf numFmtId="49" fontId="11" fillId="2" borderId="12" xfId="0" applyNumberFormat="1" applyFont="1" applyFill="1" applyBorder="1" applyAlignment="1" applyProtection="1">
      <alignment horizontal="right" vertical="center"/>
      <protection hidden="1"/>
    </xf>
    <xf numFmtId="49" fontId="11" fillId="2" borderId="9" xfId="0" applyNumberFormat="1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hidden="1"/>
    </xf>
    <xf numFmtId="0" fontId="5" fillId="5" borderId="35" xfId="0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8" xfId="0" applyFont="1" applyFill="1" applyBorder="1" applyAlignment="1" applyProtection="1">
      <alignment horizontal="center" vertical="center"/>
      <protection hidden="1"/>
    </xf>
    <xf numFmtId="0" fontId="5" fillId="5" borderId="35" xfId="0" applyFont="1" applyFill="1" applyBorder="1" applyAlignment="1" applyProtection="1">
      <alignment vertical="center" wrapText="1"/>
      <protection hidden="1"/>
    </xf>
    <xf numFmtId="0" fontId="11" fillId="5" borderId="35" xfId="0" applyFont="1" applyFill="1" applyBorder="1" applyAlignment="1" applyProtection="1">
      <alignment horizontal="center" vertical="center"/>
      <protection hidden="1"/>
    </xf>
    <xf numFmtId="0" fontId="15" fillId="6" borderId="4" xfId="0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/>
      <protection hidden="1"/>
    </xf>
    <xf numFmtId="20" fontId="5" fillId="2" borderId="10" xfId="0" applyNumberFormat="1" applyFont="1" applyFill="1" applyBorder="1" applyAlignment="1" applyProtection="1">
      <alignment horizontal="center" vertical="center"/>
      <protection hidden="1"/>
    </xf>
    <xf numFmtId="20" fontId="5" fillId="2" borderId="7" xfId="0" applyNumberFormat="1" applyFont="1" applyFill="1" applyBorder="1" applyAlignment="1" applyProtection="1">
      <alignment horizontal="center" vertical="center"/>
      <protection hidden="1"/>
    </xf>
    <xf numFmtId="20" fontId="5" fillId="2" borderId="31" xfId="0" applyNumberFormat="1" applyFont="1" applyFill="1" applyBorder="1" applyAlignment="1" applyProtection="1">
      <alignment horizontal="center" vertical="center"/>
      <protection hidden="1"/>
    </xf>
    <xf numFmtId="20" fontId="5" fillId="2" borderId="44" xfId="0" applyNumberFormat="1" applyFont="1" applyFill="1" applyBorder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49" fontId="19" fillId="6" borderId="2" xfId="0" applyNumberFormat="1" applyFont="1" applyFill="1" applyBorder="1" applyAlignment="1" applyProtection="1">
      <alignment horizontal="center" vertical="center"/>
      <protection locked="0"/>
    </xf>
    <xf numFmtId="49" fontId="19" fillId="6" borderId="4" xfId="0" applyNumberFormat="1" applyFont="1" applyFill="1" applyBorder="1" applyAlignment="1" applyProtection="1">
      <alignment horizontal="center" vertical="center"/>
      <protection locked="0"/>
    </xf>
    <xf numFmtId="20" fontId="21" fillId="6" borderId="2" xfId="0" applyNumberFormat="1" applyFont="1" applyFill="1" applyBorder="1" applyAlignment="1" applyProtection="1">
      <alignment horizontal="center" vertical="center"/>
      <protection locked="0"/>
    </xf>
    <xf numFmtId="20" fontId="21" fillId="6" borderId="4" xfId="0" applyNumberFormat="1" applyFont="1" applyFill="1" applyBorder="1" applyAlignment="1" applyProtection="1">
      <alignment horizontal="center" vertical="center"/>
      <protection locked="0"/>
    </xf>
    <xf numFmtId="49" fontId="19" fillId="6" borderId="3" xfId="0" applyNumberFormat="1" applyFont="1" applyFill="1" applyBorder="1" applyAlignment="1" applyProtection="1">
      <alignment horizontal="center" vertical="center"/>
      <protection locked="0"/>
    </xf>
    <xf numFmtId="1" fontId="19" fillId="6" borderId="2" xfId="0" applyNumberFormat="1" applyFont="1" applyFill="1" applyBorder="1" applyAlignment="1" applyProtection="1">
      <alignment horizontal="center" vertical="center"/>
      <protection locked="0"/>
    </xf>
    <xf numFmtId="1" fontId="20" fillId="6" borderId="4" xfId="0" applyNumberFormat="1" applyFont="1" applyFill="1" applyBorder="1" applyAlignment="1" applyProtection="1">
      <alignment horizontal="center" vertical="center"/>
      <protection locked="0"/>
    </xf>
    <xf numFmtId="49" fontId="20" fillId="6" borderId="4" xfId="0" applyNumberFormat="1" applyFont="1" applyFill="1" applyBorder="1" applyAlignment="1" applyProtection="1">
      <alignment horizontal="center" vertical="center"/>
      <protection locked="0"/>
    </xf>
    <xf numFmtId="0" fontId="24" fillId="4" borderId="2" xfId="1" applyFont="1" applyFill="1" applyBorder="1" applyAlignment="1" applyProtection="1">
      <alignment horizontal="center" vertical="center"/>
    </xf>
    <xf numFmtId="0" fontId="24" fillId="4" borderId="4" xfId="1" applyFont="1" applyFill="1" applyBorder="1" applyAlignment="1" applyProtection="1">
      <alignment horizontal="center" vertical="center"/>
    </xf>
    <xf numFmtId="0" fontId="22" fillId="8" borderId="2" xfId="1" applyFont="1" applyFill="1" applyBorder="1" applyAlignment="1" applyProtection="1">
      <alignment horizontal="center" vertical="center"/>
    </xf>
    <xf numFmtId="0" fontId="22" fillId="8" borderId="4" xfId="1" applyFont="1" applyFill="1" applyBorder="1" applyAlignment="1" applyProtection="1">
      <alignment horizontal="center" vertical="center"/>
    </xf>
    <xf numFmtId="0" fontId="22" fillId="13" borderId="18" xfId="1" applyFont="1" applyFill="1" applyBorder="1" applyAlignment="1" applyProtection="1">
      <alignment horizontal="center" vertical="center"/>
    </xf>
    <xf numFmtId="0" fontId="22" fillId="13" borderId="19" xfId="1" applyFont="1" applyFill="1" applyBorder="1" applyAlignment="1" applyProtection="1">
      <alignment horizontal="center" vertical="center"/>
    </xf>
    <xf numFmtId="0" fontId="29" fillId="6" borderId="47" xfId="1" applyFont="1" applyFill="1" applyBorder="1" applyAlignment="1" applyProtection="1">
      <alignment horizontal="center" vertical="center"/>
    </xf>
    <xf numFmtId="0" fontId="29" fillId="6" borderId="48" xfId="1" applyFont="1" applyFill="1" applyBorder="1" applyAlignment="1" applyProtection="1">
      <alignment horizontal="center" vertical="center"/>
    </xf>
    <xf numFmtId="0" fontId="24" fillId="10" borderId="22" xfId="1" applyFont="1" applyFill="1" applyBorder="1" applyAlignment="1" applyProtection="1">
      <alignment horizontal="center" vertical="center"/>
    </xf>
    <xf numFmtId="0" fontId="24" fillId="10" borderId="14" xfId="1" applyFont="1" applyFill="1" applyBorder="1" applyAlignment="1" applyProtection="1">
      <alignment horizontal="center" vertical="center"/>
    </xf>
    <xf numFmtId="0" fontId="24" fillId="10" borderId="2" xfId="1" applyFont="1" applyFill="1" applyBorder="1" applyAlignment="1" applyProtection="1">
      <alignment horizontal="center" vertical="center"/>
    </xf>
    <xf numFmtId="0" fontId="24" fillId="10" borderId="4" xfId="1" applyFont="1" applyFill="1" applyBorder="1" applyAlignment="1" applyProtection="1">
      <alignment horizontal="center" vertical="center"/>
    </xf>
    <xf numFmtId="0" fontId="24" fillId="11" borderId="2" xfId="1" applyFont="1" applyFill="1" applyBorder="1" applyAlignment="1" applyProtection="1">
      <alignment horizontal="center" vertical="center"/>
    </xf>
    <xf numFmtId="0" fontId="24" fillId="11" borderId="4" xfId="1" applyFont="1" applyFill="1" applyBorder="1" applyAlignment="1" applyProtection="1">
      <alignment horizontal="center" vertical="center"/>
    </xf>
    <xf numFmtId="0" fontId="24" fillId="12" borderId="2" xfId="1" applyFont="1" applyFill="1" applyBorder="1" applyAlignment="1" applyProtection="1">
      <alignment horizontal="center" vertical="center"/>
    </xf>
    <xf numFmtId="0" fontId="24" fillId="12" borderId="4" xfId="1" applyFont="1" applyFill="1" applyBorder="1" applyAlignment="1" applyProtection="1">
      <alignment horizontal="center" vertical="center"/>
    </xf>
    <xf numFmtId="0" fontId="25" fillId="8" borderId="2" xfId="1" applyFont="1" applyFill="1" applyBorder="1" applyAlignment="1" applyProtection="1">
      <alignment horizontal="center" vertical="center"/>
      <protection locked="0"/>
    </xf>
    <xf numFmtId="0" fontId="26" fillId="8" borderId="4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5" borderId="19" xfId="0" applyFont="1" applyFill="1" applyBorder="1" applyAlignment="1" applyProtection="1">
      <alignment horizontal="center" vertical="center"/>
      <protection hidden="1"/>
    </xf>
    <xf numFmtId="0" fontId="2" fillId="5" borderId="29" xfId="0" applyFont="1" applyFill="1" applyBorder="1" applyAlignment="1" applyProtection="1">
      <alignment horizontal="center" vertical="center"/>
      <protection hidden="1"/>
    </xf>
    <xf numFmtId="0" fontId="2" fillId="5" borderId="30" xfId="0" applyFont="1" applyFill="1" applyBorder="1" applyAlignment="1" applyProtection="1">
      <alignment horizontal="center" vertical="center"/>
      <protection hidden="1"/>
    </xf>
    <xf numFmtId="0" fontId="9" fillId="5" borderId="29" xfId="0" applyFont="1" applyFill="1" applyBorder="1" applyAlignment="1" applyProtection="1">
      <protection hidden="1"/>
    </xf>
    <xf numFmtId="0" fontId="9" fillId="5" borderId="30" xfId="0" applyFont="1" applyFill="1" applyBorder="1" applyAlignment="1" applyProtection="1">
      <protection hidden="1"/>
    </xf>
    <xf numFmtId="0" fontId="9" fillId="5" borderId="22" xfId="0" applyFont="1" applyFill="1" applyBorder="1" applyAlignment="1" applyProtection="1">
      <protection hidden="1"/>
    </xf>
    <xf numFmtId="0" fontId="9" fillId="5" borderId="14" xfId="0" applyFont="1" applyFill="1" applyBorder="1" applyAlignment="1" applyProtection="1">
      <protection hidden="1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0" fillId="5" borderId="28" xfId="0" applyFill="1" applyBorder="1" applyAlignment="1" applyProtection="1">
      <alignment horizontal="center" vertical="center"/>
      <protection hidden="1"/>
    </xf>
    <xf numFmtId="0" fontId="0" fillId="5" borderId="42" xfId="0" applyFill="1" applyBorder="1" applyAlignment="1" applyProtection="1">
      <alignment horizontal="center" vertical="center"/>
      <protection hidden="1"/>
    </xf>
    <xf numFmtId="164" fontId="2" fillId="3" borderId="26" xfId="0" applyNumberFormat="1" applyFont="1" applyFill="1" applyBorder="1" applyAlignment="1" applyProtection="1">
      <alignment horizontal="center" vertical="center"/>
      <protection hidden="1"/>
    </xf>
    <xf numFmtId="164" fontId="10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7" xfId="0" applyNumberFormat="1" applyFont="1" applyBorder="1" applyAlignment="1" applyProtection="1">
      <alignment horizontal="center" vertical="center"/>
      <protection hidden="1"/>
    </xf>
    <xf numFmtId="164" fontId="2" fillId="3" borderId="43" xfId="0" applyNumberFormat="1" applyFont="1" applyFill="1" applyBorder="1" applyAlignment="1" applyProtection="1">
      <alignment horizontal="center" vertical="center"/>
      <protection hidden="1"/>
    </xf>
    <xf numFmtId="164" fontId="10" fillId="0" borderId="23" xfId="0" applyNumberFormat="1" applyFont="1" applyBorder="1" applyAlignment="1" applyProtection="1">
      <alignment horizontal="center" vertical="center"/>
      <protection hidden="1"/>
    </xf>
    <xf numFmtId="164" fontId="10" fillId="0" borderId="14" xfId="0" applyNumberFormat="1" applyFont="1" applyBorder="1" applyAlignment="1" applyProtection="1">
      <alignment horizontal="center" vertical="center"/>
      <protection hidden="1"/>
    </xf>
    <xf numFmtId="164" fontId="3" fillId="3" borderId="39" xfId="0" applyNumberFormat="1" applyFont="1" applyFill="1" applyBorder="1" applyAlignment="1" applyProtection="1">
      <alignment horizontal="center" vertical="center"/>
      <protection hidden="1"/>
    </xf>
    <xf numFmtId="164" fontId="3" fillId="3" borderId="24" xfId="0" applyNumberFormat="1" applyFont="1" applyFill="1" applyBorder="1" applyAlignment="1" applyProtection="1">
      <alignment horizontal="center" vertical="center"/>
      <protection hidden="1"/>
    </xf>
    <xf numFmtId="164" fontId="3" fillId="3" borderId="25" xfId="0" applyNumberFormat="1" applyFon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hidden="1"/>
    </xf>
    <xf numFmtId="164" fontId="3" fillId="3" borderId="27" xfId="0" applyNumberFormat="1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 vertical="center"/>
      <protection hidden="1"/>
    </xf>
    <xf numFmtId="0" fontId="7" fillId="5" borderId="16" xfId="0" applyFont="1" applyFill="1" applyBorder="1" applyAlignment="1" applyProtection="1">
      <alignment horizontal="center" vertical="center"/>
      <protection hidden="1"/>
    </xf>
    <xf numFmtId="164" fontId="2" fillId="3" borderId="39" xfId="0" applyNumberFormat="1" applyFont="1" applyFill="1" applyBorder="1" applyAlignment="1" applyProtection="1">
      <alignment horizontal="center" vertical="center"/>
      <protection hidden="1"/>
    </xf>
    <xf numFmtId="164" fontId="2" fillId="3" borderId="24" xfId="0" applyNumberFormat="1" applyFont="1" applyFill="1" applyBorder="1" applyAlignment="1" applyProtection="1">
      <alignment horizontal="center" vertical="center"/>
      <protection hidden="1"/>
    </xf>
    <xf numFmtId="164" fontId="2" fillId="3" borderId="22" xfId="0" applyNumberFormat="1" applyFont="1" applyFill="1" applyBorder="1" applyAlignment="1" applyProtection="1">
      <alignment horizontal="center" vertical="center"/>
      <protection hidden="1"/>
    </xf>
    <xf numFmtId="164" fontId="2" fillId="3" borderId="23" xfId="0" applyNumberFormat="1" applyFont="1" applyFill="1" applyBorder="1" applyAlignment="1" applyProtection="1">
      <alignment horizontal="center" vertical="center"/>
      <protection hidden="1"/>
    </xf>
    <xf numFmtId="0" fontId="7" fillId="5" borderId="40" xfId="0" applyFont="1" applyFill="1" applyBorder="1" applyAlignment="1" applyProtection="1">
      <alignment horizontal="center" vertical="center"/>
      <protection hidden="1"/>
    </xf>
    <xf numFmtId="0" fontId="27" fillId="5" borderId="5" xfId="0" applyFont="1" applyFill="1" applyBorder="1" applyAlignment="1" applyProtection="1">
      <alignment horizontal="center" vertical="center"/>
      <protection hidden="1"/>
    </xf>
    <xf numFmtId="164" fontId="2" fillId="3" borderId="5" xfId="0" applyNumberFormat="1" applyFont="1" applyFill="1" applyBorder="1" applyAlignment="1" applyProtection="1">
      <alignment horizontal="center" vertical="center"/>
      <protection hidden="1"/>
    </xf>
    <xf numFmtId="164" fontId="2" fillId="3" borderId="32" xfId="0" applyNumberFormat="1" applyFont="1" applyFill="1" applyBorder="1" applyAlignment="1" applyProtection="1">
      <alignment horizontal="center" vertical="center"/>
      <protection hidden="1"/>
    </xf>
    <xf numFmtId="49" fontId="15" fillId="6" borderId="33" xfId="0" applyNumberFormat="1" applyFont="1" applyFill="1" applyBorder="1" applyAlignment="1" applyProtection="1">
      <alignment horizontal="center" vertical="center"/>
      <protection hidden="1"/>
    </xf>
    <xf numFmtId="0" fontId="15" fillId="6" borderId="33" xfId="0" applyFont="1" applyFill="1" applyBorder="1" applyAlignment="1" applyProtection="1">
      <alignment horizontal="center" vertical="center"/>
      <protection hidden="1"/>
    </xf>
    <xf numFmtId="0" fontId="7" fillId="6" borderId="33" xfId="0" applyFont="1" applyFill="1" applyBorder="1" applyAlignment="1" applyProtection="1">
      <alignment horizontal="center" vertical="center"/>
      <protection hidden="1"/>
    </xf>
    <xf numFmtId="0" fontId="7" fillId="5" borderId="41" xfId="0" applyFont="1" applyFill="1" applyBorder="1" applyAlignment="1" applyProtection="1">
      <alignment horizontal="center" vertical="center"/>
      <protection hidden="1"/>
    </xf>
    <xf numFmtId="0" fontId="7" fillId="5" borderId="20" xfId="0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/>
      <protection hidden="1"/>
    </xf>
    <xf numFmtId="0" fontId="24" fillId="10" borderId="18" xfId="1" applyFont="1" applyFill="1" applyBorder="1" applyAlignment="1" applyProtection="1">
      <alignment horizontal="center" vertical="center"/>
    </xf>
    <xf numFmtId="0" fontId="24" fillId="10" borderId="19" xfId="1" applyFont="1" applyFill="1" applyBorder="1" applyAlignment="1" applyProtection="1">
      <alignment horizontal="center" vertical="center"/>
    </xf>
    <xf numFmtId="0" fontId="29" fillId="6" borderId="45" xfId="1" applyFont="1" applyFill="1" applyBorder="1" applyAlignment="1" applyProtection="1">
      <alignment horizontal="center" vertical="center"/>
    </xf>
    <xf numFmtId="0" fontId="29" fillId="6" borderId="46" xfId="1" applyFont="1" applyFill="1" applyBorder="1" applyAlignment="1" applyProtection="1">
      <alignment horizontal="center" vertical="center"/>
    </xf>
    <xf numFmtId="0" fontId="24" fillId="10" borderId="29" xfId="1" applyFont="1" applyFill="1" applyBorder="1" applyAlignment="1" applyProtection="1">
      <alignment horizontal="center" vertical="center"/>
    </xf>
    <xf numFmtId="0" fontId="24" fillId="10" borderId="30" xfId="1" applyFont="1" applyFill="1" applyBorder="1" applyAlignment="1" applyProtection="1">
      <alignment horizontal="center" vertical="center"/>
    </xf>
    <xf numFmtId="0" fontId="24" fillId="11" borderId="22" xfId="1" applyFont="1" applyFill="1" applyBorder="1" applyAlignment="1" applyProtection="1">
      <alignment horizontal="center" vertical="center"/>
    </xf>
    <xf numFmtId="0" fontId="24" fillId="11" borderId="14" xfId="1" applyFont="1" applyFill="1" applyBorder="1" applyAlignment="1" applyProtection="1">
      <alignment horizontal="center" vertical="center"/>
    </xf>
    <xf numFmtId="0" fontId="24" fillId="11" borderId="18" xfId="1" applyFont="1" applyFill="1" applyBorder="1" applyAlignment="1" applyProtection="1">
      <alignment horizontal="center" vertical="center"/>
    </xf>
    <xf numFmtId="0" fontId="24" fillId="11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14" xfId="1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7" fillId="4" borderId="41" xfId="0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21" xfId="0" applyFont="1" applyFill="1" applyBorder="1" applyAlignment="1" applyProtection="1">
      <alignment horizontal="center" vertical="center"/>
      <protection hidden="1"/>
    </xf>
    <xf numFmtId="164" fontId="3" fillId="5" borderId="39" xfId="0" applyNumberFormat="1" applyFont="1" applyFill="1" applyBorder="1" applyAlignment="1" applyProtection="1">
      <alignment horizontal="center" vertical="center"/>
      <protection hidden="1"/>
    </xf>
    <xf numFmtId="164" fontId="3" fillId="5" borderId="24" xfId="0" applyNumberFormat="1" applyFont="1" applyFill="1" applyBorder="1" applyAlignment="1" applyProtection="1">
      <alignment horizontal="center" vertical="center"/>
      <protection hidden="1"/>
    </xf>
    <xf numFmtId="164" fontId="3" fillId="5" borderId="25" xfId="0" applyNumberFormat="1" applyFont="1" applyFill="1" applyBorder="1" applyAlignment="1" applyProtection="1">
      <alignment horizontal="center" vertical="center"/>
      <protection hidden="1"/>
    </xf>
    <xf numFmtId="164" fontId="3" fillId="5" borderId="26" xfId="0" applyNumberFormat="1" applyFont="1" applyFill="1" applyBorder="1" applyAlignment="1" applyProtection="1">
      <alignment horizontal="center" vertical="center"/>
      <protection hidden="1"/>
    </xf>
    <xf numFmtId="164" fontId="3" fillId="5" borderId="27" xfId="0" applyNumberFormat="1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64" fontId="2" fillId="5" borderId="26" xfId="0" applyNumberFormat="1" applyFont="1" applyFill="1" applyBorder="1" applyAlignment="1" applyProtection="1">
      <alignment horizontal="center" vertical="center"/>
      <protection hidden="1"/>
    </xf>
    <xf numFmtId="164" fontId="10" fillId="5" borderId="24" xfId="0" applyNumberFormat="1" applyFont="1" applyFill="1" applyBorder="1" applyAlignment="1" applyProtection="1">
      <alignment horizontal="center" vertical="center"/>
      <protection hidden="1"/>
    </xf>
    <xf numFmtId="164" fontId="10" fillId="5" borderId="27" xfId="0" applyNumberFormat="1" applyFont="1" applyFill="1" applyBorder="1" applyAlignment="1" applyProtection="1">
      <alignment horizontal="center" vertical="center"/>
      <protection hidden="1"/>
    </xf>
    <xf numFmtId="0" fontId="7" fillId="4" borderId="40" xfId="0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164" fontId="2" fillId="5" borderId="39" xfId="0" applyNumberFormat="1" applyFont="1" applyFill="1" applyBorder="1" applyAlignment="1" applyProtection="1">
      <alignment horizontal="center" vertical="center"/>
      <protection hidden="1"/>
    </xf>
    <xf numFmtId="164" fontId="2" fillId="5" borderId="24" xfId="0" applyNumberFormat="1" applyFont="1" applyFill="1" applyBorder="1" applyAlignment="1" applyProtection="1">
      <alignment horizontal="center" vertical="center"/>
      <protection hidden="1"/>
    </xf>
    <xf numFmtId="164" fontId="2" fillId="5" borderId="22" xfId="0" applyNumberFormat="1" applyFont="1" applyFill="1" applyBorder="1" applyAlignment="1" applyProtection="1">
      <alignment horizontal="center" vertical="center"/>
      <protection hidden="1"/>
    </xf>
    <xf numFmtId="164" fontId="2" fillId="5" borderId="23" xfId="0" applyNumberFormat="1" applyFont="1" applyFill="1" applyBorder="1" applyAlignment="1" applyProtection="1">
      <alignment horizontal="center" vertical="center"/>
      <protection hidden="1"/>
    </xf>
    <xf numFmtId="0" fontId="27" fillId="4" borderId="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4" fillId="12" borderId="18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4" borderId="22" xfId="1" applyFont="1" applyFill="1" applyBorder="1" applyAlignment="1" applyProtection="1">
      <alignment horizontal="center" vertical="center"/>
    </xf>
    <xf numFmtId="0" fontId="24" fillId="4" borderId="14" xfId="1" applyFont="1" applyFill="1" applyBorder="1" applyAlignment="1" applyProtection="1">
      <alignment horizontal="center" vertical="center"/>
    </xf>
    <xf numFmtId="0" fontId="24" fillId="4" borderId="18" xfId="1" applyFont="1" applyFill="1" applyBorder="1" applyAlignment="1" applyProtection="1">
      <alignment horizontal="center" vertical="center"/>
    </xf>
    <xf numFmtId="0" fontId="24" fillId="4" borderId="19" xfId="1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164" fontId="2" fillId="5" borderId="43" xfId="0" applyNumberFormat="1" applyFont="1" applyFill="1" applyBorder="1" applyAlignment="1" applyProtection="1">
      <alignment horizontal="center" vertical="center"/>
      <protection hidden="1"/>
    </xf>
    <xf numFmtId="164" fontId="10" fillId="5" borderId="23" xfId="0" applyNumberFormat="1" applyFont="1" applyFill="1" applyBorder="1" applyAlignment="1" applyProtection="1">
      <alignment horizontal="center" vertical="center"/>
      <protection hidden="1"/>
    </xf>
    <xf numFmtId="164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8" fillId="5" borderId="28" xfId="0" applyFont="1" applyFill="1" applyBorder="1" applyAlignment="1" applyProtection="1">
      <alignment horizontal="center" vertical="center"/>
      <protection hidden="1"/>
    </xf>
    <xf numFmtId="20" fontId="6" fillId="2" borderId="5" xfId="0" applyNumberFormat="1" applyFont="1" applyFill="1" applyBorder="1" applyAlignment="1" applyProtection="1">
      <alignment horizontal="center" vertical="center"/>
      <protection locked="0"/>
    </xf>
    <xf numFmtId="20" fontId="6" fillId="13" borderId="5" xfId="0" applyNumberFormat="1" applyFont="1" applyFill="1" applyBorder="1" applyAlignment="1" applyProtection="1">
      <alignment horizontal="center" vertical="center"/>
      <protection locked="0"/>
    </xf>
    <xf numFmtId="20" fontId="6" fillId="2" borderId="9" xfId="0" applyNumberFormat="1" applyFont="1" applyFill="1" applyBorder="1" applyAlignment="1" applyProtection="1">
      <alignment horizontal="center" vertical="center"/>
      <protection hidden="1"/>
    </xf>
    <xf numFmtId="20" fontId="6" fillId="2" borderId="7" xfId="0" applyNumberFormat="1" applyFont="1" applyFill="1" applyBorder="1" applyAlignment="1" applyProtection="1">
      <alignment horizontal="center" vertical="center"/>
      <protection hidden="1"/>
    </xf>
    <xf numFmtId="20" fontId="6" fillId="2" borderId="13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BCBE0"/>
      <color rgb="FFD9D279"/>
      <color rgb="FFB6CC86"/>
      <color rgb="FF99CCFF"/>
      <color rgb="FFFFFF66"/>
      <color rgb="FF00FF00"/>
      <color rgb="FFE0A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shad-hesabdar.ir/" TargetMode="External"/><Relationship Id="rId1" Type="http://schemas.openxmlformats.org/officeDocument/2006/relationships/hyperlink" Target="http://arshad-hesabdar.ir/?p=1378" TargetMode="External"/><Relationship Id="rId5" Type="http://schemas.openxmlformats.org/officeDocument/2006/relationships/image" Target="../media/image1.png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XFD1048576"/>
  <sheetViews>
    <sheetView showGridLines="0" showRowColHeaders="0" showZeros="0" rightToLeft="1" zoomScaleNormal="100" workbookViewId="0">
      <selection activeCell="B2" sqref="B2"/>
    </sheetView>
  </sheetViews>
  <sheetFormatPr defaultColWidth="10.75" defaultRowHeight="14.25"/>
  <cols>
    <col min="2" max="2" width="14.5" customWidth="1"/>
    <col min="3" max="3" width="8.625" customWidth="1"/>
    <col min="4" max="4" width="24.875" customWidth="1"/>
    <col min="5" max="5" width="8.625" customWidth="1"/>
  </cols>
  <sheetData>
    <row r="1" spans="2:11" ht="15" thickBot="1"/>
    <row r="2" spans="2:11" ht="24.75" thickBot="1">
      <c r="B2" s="27" t="s">
        <v>18</v>
      </c>
      <c r="C2" s="2"/>
      <c r="D2" s="31" t="s">
        <v>19</v>
      </c>
      <c r="F2" s="1"/>
      <c r="G2" s="1"/>
      <c r="H2" s="1"/>
      <c r="I2" s="1"/>
    </row>
    <row r="3" spans="2:11" ht="24.75" thickBot="1">
      <c r="B3" s="37" t="s">
        <v>145</v>
      </c>
      <c r="D3" s="31" t="s">
        <v>20</v>
      </c>
      <c r="E3" s="1"/>
      <c r="F3" s="1"/>
      <c r="G3" s="1"/>
      <c r="H3" s="1"/>
      <c r="I3" s="1"/>
    </row>
    <row r="4" spans="2:11" ht="24.75" thickBot="1">
      <c r="D4" s="31" t="s">
        <v>21</v>
      </c>
      <c r="E4" s="1"/>
      <c r="H4" s="1"/>
      <c r="I4" s="1" t="s">
        <v>151</v>
      </c>
    </row>
    <row r="5" spans="2:11" ht="27" thickBot="1">
      <c r="D5" s="32" t="s">
        <v>22</v>
      </c>
      <c r="E5" s="1"/>
      <c r="F5" s="1"/>
      <c r="H5" s="1"/>
      <c r="I5" s="65" t="s">
        <v>152</v>
      </c>
    </row>
    <row r="6" spans="2:11" ht="24.75" thickBot="1">
      <c r="D6" s="32" t="s">
        <v>23</v>
      </c>
      <c r="E6" s="1"/>
      <c r="F6" s="1"/>
      <c r="G6" s="1"/>
      <c r="I6" s="1"/>
    </row>
    <row r="7" spans="2:11" ht="27" thickBot="1">
      <c r="D7" s="32" t="s">
        <v>24</v>
      </c>
      <c r="E7" s="1"/>
      <c r="F7" s="1"/>
      <c r="G7" s="1"/>
      <c r="H7" s="66" t="s">
        <v>153</v>
      </c>
      <c r="I7" s="66"/>
      <c r="J7" s="66"/>
    </row>
    <row r="8" spans="2:11" ht="24.75" thickBot="1">
      <c r="D8" s="33" t="s">
        <v>25</v>
      </c>
      <c r="E8" s="1"/>
      <c r="F8" s="1"/>
      <c r="G8" s="1"/>
      <c r="I8" s="1"/>
    </row>
    <row r="9" spans="2:11" ht="24.75" thickBot="1">
      <c r="D9" s="33" t="s">
        <v>26</v>
      </c>
      <c r="E9" s="1"/>
      <c r="F9" s="1"/>
      <c r="H9" s="1"/>
      <c r="I9" s="1"/>
      <c r="J9" s="1"/>
    </row>
    <row r="10" spans="2:11" ht="24.75" thickBot="1">
      <c r="D10" s="33" t="s">
        <v>27</v>
      </c>
      <c r="E10" s="3"/>
      <c r="G10" s="1"/>
      <c r="H10" s="1"/>
      <c r="I10" s="1"/>
      <c r="K10" s="1"/>
    </row>
    <row r="11" spans="2:11" ht="24.75" thickBot="1">
      <c r="D11" s="4" t="s">
        <v>28</v>
      </c>
      <c r="E11" s="3"/>
      <c r="F11" s="3"/>
      <c r="G11" s="1"/>
      <c r="H11" s="1"/>
      <c r="I11" s="3"/>
      <c r="J11" s="1"/>
      <c r="K11" s="1"/>
    </row>
    <row r="12" spans="2:11" ht="24.75" thickBot="1">
      <c r="D12" s="4" t="s">
        <v>29</v>
      </c>
      <c r="F12" s="3"/>
      <c r="G12" s="1"/>
      <c r="H12" s="3"/>
      <c r="I12" s="1"/>
      <c r="J12" s="1"/>
      <c r="K12" s="1"/>
    </row>
    <row r="13" spans="2:11" ht="24.75" thickBot="1">
      <c r="D13" s="4" t="s">
        <v>30</v>
      </c>
      <c r="E13" s="3"/>
      <c r="F13" s="3"/>
      <c r="G13" s="3"/>
      <c r="H13" s="1"/>
      <c r="I13" s="1"/>
      <c r="J13" s="1"/>
      <c r="K13" s="1"/>
    </row>
    <row r="14" spans="2:11" ht="24">
      <c r="D14" s="3"/>
      <c r="E14" s="3"/>
      <c r="F14" s="3"/>
      <c r="G14" s="3"/>
      <c r="H14" s="1"/>
      <c r="I14" s="1"/>
    </row>
    <row r="15" spans="2:11" ht="24">
      <c r="D15" s="1"/>
      <c r="E15" s="1"/>
      <c r="F15" s="1"/>
      <c r="G15" s="1"/>
      <c r="H15" s="1"/>
      <c r="I15" s="1"/>
    </row>
    <row r="16" spans="2:11" ht="24">
      <c r="D16" s="1"/>
      <c r="E16" s="1"/>
      <c r="F16" s="1"/>
      <c r="G16" s="1"/>
      <c r="H16" s="1"/>
      <c r="I16" s="1"/>
    </row>
    <row r="17" spans="4:9" ht="24">
      <c r="D17" s="1"/>
      <c r="E17" s="1"/>
      <c r="F17" s="1"/>
      <c r="G17" s="1"/>
      <c r="H17" s="1"/>
      <c r="I17" s="1"/>
    </row>
    <row r="18" spans="4:9" ht="24">
      <c r="D18" s="1"/>
      <c r="E18" s="1"/>
      <c r="F18" s="1"/>
      <c r="G18" s="1"/>
      <c r="H18" s="1"/>
      <c r="I18" s="1"/>
    </row>
    <row r="19" spans="4:9" ht="24">
      <c r="D19" s="1"/>
      <c r="E19" s="1"/>
      <c r="F19" s="1"/>
      <c r="G19" s="1"/>
      <c r="H19" s="1"/>
      <c r="I19" s="1"/>
    </row>
    <row r="1048576" spans="16384:16384">
      <c r="XFD1048576" t="s">
        <v>154</v>
      </c>
    </row>
  </sheetData>
  <sheetProtection algorithmName="SHA-512" hashValue="FWFy2VKYhDQIp+RYJCYXzHcO8gSjaOu86Zu/u6LGZf0cZsfXx3G+hyv30fPTnmo6zB8zG1TTVWN8Rade0LWzAQ==" saltValue="cHiEUj26Gup2EZpHSNWEoQ==" spinCount="100000" sheet="1" objects="1" scenarios="1" formatCells="0" formatColumns="0" formatRows="0" insertColumns="0" insertRows="0" insertHyperlinks="0"/>
  <mergeCells count="1">
    <mergeCell ref="H7:J7"/>
  </mergeCells>
  <hyperlinks>
    <hyperlink ref="D2" location="فروردین!E4" display="فروردین"/>
    <hyperlink ref="D3" location="اردیبهشت!E4" display="اردیبهشت"/>
    <hyperlink ref="D4" location="خرداد!E4" display="خرداد"/>
    <hyperlink ref="D5" location="تیر!E4" display="تیر"/>
    <hyperlink ref="D6" location="مرداد!E4" display="مرداد"/>
    <hyperlink ref="D7" location="شهریور!E4" display="شهریور"/>
    <hyperlink ref="D13" location="اسفند!E4" display="اسفند"/>
    <hyperlink ref="D12" location="بهمن!E4" display="بهمن"/>
    <hyperlink ref="D11" location="دی!E4" display="دی"/>
    <hyperlink ref="D10" location="آذر!E4" display="آذر"/>
    <hyperlink ref="D9" location="آبان!E4" display="آبان"/>
    <hyperlink ref="D8" location="مهر!E4" display="مهر"/>
    <hyperlink ref="B3" location="'نکته ها'!A1" display="راهنما"/>
    <hyperlink ref="B2" location="مشخصات!A1" display="مشخصات"/>
    <hyperlink ref="I5" r:id="rId1"/>
    <hyperlink ref="H7:J7" r:id="rId2" display="سایت مطالب کمیاب در حسابداری"/>
  </hyperlinks>
  <pageMargins left="0.7" right="0.7" top="2.0729166666666665" bottom="0.75" header="0.3" footer="0.3"/>
  <pageSetup paperSize="9" orientation="landscape" r:id="rId3"/>
  <headerFooter>
    <oddHeader>&amp;C&amp;G</oddHeader>
  </headerFooter>
  <legacyDrawingHF r:id="rId4"/>
  <picture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autoPageBreaks="0"/>
  </sheetPr>
  <dimension ref="A1:W38"/>
  <sheetViews>
    <sheetView showGridLines="0" showRowColHeaders="0" showZeros="0" rightToLeft="1" topLeftCell="B1" zoomScaleNormal="100" zoomScaleSheetLayoutView="100" workbookViewId="0">
      <selection activeCell="P6" sqref="P6:Q6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15</v>
      </c>
      <c r="D4" s="51" t="s">
        <v>236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16</v>
      </c>
      <c r="D5" s="21" t="s">
        <v>237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10</v>
      </c>
      <c r="D6" s="21" t="s">
        <v>238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11</v>
      </c>
      <c r="D7" s="21" t="s">
        <v>239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17</v>
      </c>
      <c r="D8" s="21" t="s">
        <v>240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71</v>
      </c>
      <c r="D9" s="21" t="s">
        <v>241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14</v>
      </c>
      <c r="D10" s="21" t="s">
        <v>242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73</v>
      </c>
      <c r="D11" s="21" t="s">
        <v>243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141" t="s">
        <v>24</v>
      </c>
      <c r="Q11" s="142"/>
      <c r="S11"/>
      <c r="T11"/>
      <c r="U11"/>
      <c r="V11"/>
      <c r="W11"/>
    </row>
    <row r="12" spans="3:23" ht="18" customHeight="1" thickBot="1">
      <c r="C12" s="20" t="s">
        <v>16</v>
      </c>
      <c r="D12" s="21" t="s">
        <v>244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135" t="s">
        <v>25</v>
      </c>
      <c r="Q12" s="136"/>
      <c r="S12"/>
      <c r="T12"/>
      <c r="U12"/>
      <c r="V12"/>
      <c r="W12"/>
    </row>
    <row r="13" spans="3:23" ht="18" customHeight="1" thickBot="1">
      <c r="C13" s="20" t="s">
        <v>10</v>
      </c>
      <c r="D13" s="21" t="s">
        <v>245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143" t="s">
        <v>26</v>
      </c>
      <c r="Q13" s="144"/>
      <c r="S13"/>
      <c r="T13"/>
      <c r="U13"/>
      <c r="V13"/>
      <c r="W13"/>
    </row>
    <row r="14" spans="3:23" ht="18" customHeight="1" thickBot="1">
      <c r="C14" s="20" t="s">
        <v>11</v>
      </c>
      <c r="D14" s="21" t="s">
        <v>246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17</v>
      </c>
      <c r="D15" s="21" t="s">
        <v>247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11" t="s">
        <v>71</v>
      </c>
      <c r="D16" s="12" t="s">
        <v>248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14</v>
      </c>
      <c r="D17" s="21" t="s">
        <v>249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73</v>
      </c>
      <c r="D18" s="21" t="s">
        <v>250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16</v>
      </c>
      <c r="D19" s="21" t="s">
        <v>251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10</v>
      </c>
      <c r="D20" s="21" t="s">
        <v>252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11</v>
      </c>
      <c r="D21" s="21" t="s">
        <v>253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17</v>
      </c>
      <c r="D22" s="21" t="s">
        <v>254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71</v>
      </c>
      <c r="D23" s="21" t="s">
        <v>255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11" t="s">
        <v>14</v>
      </c>
      <c r="D24" s="12" t="s">
        <v>256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73</v>
      </c>
      <c r="D25" s="21" t="s">
        <v>257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16</v>
      </c>
      <c r="D26" s="21" t="s">
        <v>258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10</v>
      </c>
      <c r="D27" s="21" t="s">
        <v>259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11</v>
      </c>
      <c r="D28" s="21" t="s">
        <v>260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17</v>
      </c>
      <c r="D29" s="21" t="s">
        <v>261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71</v>
      </c>
      <c r="D30" s="21" t="s">
        <v>262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14</v>
      </c>
      <c r="D31" s="21" t="s">
        <v>263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73</v>
      </c>
      <c r="D32" s="21" t="s">
        <v>264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 thickBot="1">
      <c r="C33" s="20" t="s">
        <v>16</v>
      </c>
      <c r="D33" s="21" t="s">
        <v>265</v>
      </c>
      <c r="E33" s="19"/>
      <c r="F33" s="35"/>
      <c r="G33" s="35"/>
      <c r="H33" s="19"/>
      <c r="I33" s="47">
        <f>IFERROR(IF(ISBLANK(K33),IMABS((G33-F33)),""),"")</f>
        <v>0</v>
      </c>
      <c r="J33" s="47" t="str">
        <f>IFERROR(IF(ISBLANK(K33),"",IMABS(F33-G33)),"")</f>
        <v/>
      </c>
      <c r="K33" s="19"/>
      <c r="L33" s="47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64" t="str">
        <f>IFERROR(IF(AND(L33&lt;&gt;0,(L33&lt;مشخصات!$H$6)),مشخصات!$H$6-L33,"-"),"")</f>
        <v>-</v>
      </c>
    </row>
    <row r="34" spans="3:14" ht="19.5">
      <c r="C34" s="145" t="s">
        <v>37</v>
      </c>
      <c r="D34" s="146"/>
      <c r="E34" s="147" t="s">
        <v>33</v>
      </c>
      <c r="F34" s="148"/>
      <c r="G34" s="148"/>
      <c r="H34" s="149"/>
      <c r="I34" s="150" t="s">
        <v>35</v>
      </c>
      <c r="J34" s="149"/>
      <c r="K34" s="17" t="s">
        <v>32</v>
      </c>
      <c r="L34" s="150" t="s">
        <v>34</v>
      </c>
      <c r="M34" s="151"/>
      <c r="N34"/>
    </row>
    <row r="35" spans="3:14" ht="24">
      <c r="C35" s="95"/>
      <c r="D35" s="96"/>
      <c r="E35" s="152">
        <f>SUM(L4:L33)</f>
        <v>0</v>
      </c>
      <c r="F35" s="153"/>
      <c r="G35" s="153"/>
      <c r="H35" s="154"/>
      <c r="I35" s="155">
        <f>SUM(I4:I33)</f>
        <v>0</v>
      </c>
      <c r="J35" s="154"/>
      <c r="K35" s="23">
        <f>SUM(J4:J33)</f>
        <v>0</v>
      </c>
      <c r="L35" s="155">
        <f>SUM(M4:M33)</f>
        <v>0</v>
      </c>
      <c r="M35" s="156"/>
      <c r="N35"/>
    </row>
    <row r="36" spans="3:14" ht="19.5">
      <c r="C36" s="97"/>
      <c r="D36" s="98"/>
      <c r="E36" s="163" t="s">
        <v>38</v>
      </c>
      <c r="F36" s="164"/>
      <c r="G36" s="164"/>
      <c r="H36" s="164"/>
      <c r="I36" s="169" t="s">
        <v>150</v>
      </c>
      <c r="J36" s="170"/>
      <c r="K36" s="157" t="s">
        <v>39</v>
      </c>
      <c r="L36" s="158"/>
      <c r="M36" s="159"/>
      <c r="N36"/>
    </row>
    <row r="37" spans="3:14" ht="14.25" customHeight="1">
      <c r="C37" s="97"/>
      <c r="D37" s="98"/>
      <c r="E37" s="165">
        <f>SUMIF(C4:C33,"جمعه",L4:L33)</f>
        <v>0</v>
      </c>
      <c r="F37" s="166"/>
      <c r="G37" s="166"/>
      <c r="H37" s="166"/>
      <c r="I37" s="160">
        <f>SUM(N4:N33)</f>
        <v>0</v>
      </c>
      <c r="J37" s="161"/>
      <c r="K37" s="160">
        <f>L16+L24</f>
        <v>0</v>
      </c>
      <c r="L37" s="161"/>
      <c r="M37" s="162"/>
      <c r="N37"/>
    </row>
    <row r="38" spans="3:14" ht="18.75" customHeight="1" thickBot="1">
      <c r="C38" s="99"/>
      <c r="D38" s="100"/>
      <c r="E38" s="167"/>
      <c r="F38" s="168"/>
      <c r="G38" s="168"/>
      <c r="H38" s="168"/>
      <c r="I38" s="107"/>
      <c r="J38" s="108"/>
      <c r="K38" s="107"/>
      <c r="L38" s="108"/>
      <c r="M38" s="109"/>
      <c r="N38" s="38"/>
    </row>
  </sheetData>
  <sheetProtection algorithmName="SHA-512" hashValue="hX8AQ0GeZS7w5D82lUIW5i482SUF83N0nTGYbpPcE2Z9XVBkxnY7XQjLacKLsuxj7e5K96HArk7Su6Ef3DTjbg==" saltValue="U+S81tNr/hxAixjwKsSJzA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4:D38"/>
    <mergeCell ref="E34:H34"/>
    <mergeCell ref="I34:J34"/>
    <mergeCell ref="L34:M34"/>
    <mergeCell ref="E35:H35"/>
    <mergeCell ref="I35:J35"/>
    <mergeCell ref="L35:M35"/>
    <mergeCell ref="K36:M36"/>
    <mergeCell ref="K37:M38"/>
    <mergeCell ref="E36:H36"/>
    <mergeCell ref="E37:H38"/>
    <mergeCell ref="I36:J36"/>
    <mergeCell ref="I37:J38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3">
    <cfRule type="expression" dxfId="11" priority="2">
      <formula>IF(C4="جمعه",TRUE,FALSE)</formula>
    </cfRule>
  </conditionalFormatting>
  <conditionalFormatting sqref="D4:D33">
    <cfRule type="expression" dxfId="10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autoPageBreaks="0"/>
  </sheetPr>
  <dimension ref="B1:W38"/>
  <sheetViews>
    <sheetView showGridLines="0" showRowColHeaders="0" showZeros="0" rightToLeft="1" zoomScaleNormal="100" zoomScaleSheetLayoutView="100" workbookViewId="0">
      <selection activeCell="P6" sqref="P6:Q6"/>
    </sheetView>
  </sheetViews>
  <sheetFormatPr defaultColWidth="9.125" defaultRowHeight="14.25"/>
  <cols>
    <col min="1" max="1" width="8.75" style="5" customWidth="1"/>
    <col min="2" max="2" width="12.75" style="5" hidden="1" customWidth="1"/>
    <col min="3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10</v>
      </c>
      <c r="D4" s="51" t="s">
        <v>266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11</v>
      </c>
      <c r="D5" s="21" t="s">
        <v>267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17</v>
      </c>
      <c r="D6" s="21" t="s">
        <v>268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71</v>
      </c>
      <c r="D7" s="21" t="s">
        <v>269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14</v>
      </c>
      <c r="D8" s="21" t="s">
        <v>270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73</v>
      </c>
      <c r="D9" s="21" t="s">
        <v>271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16</v>
      </c>
      <c r="D10" s="21" t="s">
        <v>272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10</v>
      </c>
      <c r="D11" s="21" t="s">
        <v>273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11</v>
      </c>
      <c r="D12" s="21" t="s">
        <v>274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171" t="s">
        <v>25</v>
      </c>
      <c r="Q12" s="172"/>
      <c r="S12"/>
      <c r="T12"/>
      <c r="U12"/>
      <c r="V12"/>
      <c r="W12"/>
    </row>
    <row r="13" spans="3:23" ht="18" customHeight="1" thickBot="1">
      <c r="C13" s="20" t="s">
        <v>17</v>
      </c>
      <c r="D13" s="21" t="s">
        <v>275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135" t="s">
        <v>26</v>
      </c>
      <c r="Q13" s="136"/>
      <c r="S13"/>
      <c r="T13"/>
      <c r="U13"/>
      <c r="V13"/>
      <c r="W13"/>
    </row>
    <row r="14" spans="3:23" ht="18" customHeight="1" thickBot="1">
      <c r="C14" s="20" t="s">
        <v>71</v>
      </c>
      <c r="D14" s="21" t="s">
        <v>276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143" t="s">
        <v>27</v>
      </c>
      <c r="Q14" s="144"/>
      <c r="S14"/>
      <c r="T14"/>
      <c r="U14"/>
      <c r="V14"/>
      <c r="W14"/>
    </row>
    <row r="15" spans="3:23" ht="18" customHeight="1" thickBot="1">
      <c r="C15" s="11" t="s">
        <v>14</v>
      </c>
      <c r="D15" s="12" t="s">
        <v>277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11" t="s">
        <v>73</v>
      </c>
      <c r="D16" s="12" t="s">
        <v>278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16</v>
      </c>
      <c r="D17" s="21" t="s">
        <v>279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10</v>
      </c>
      <c r="D18" s="21" t="s">
        <v>280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11</v>
      </c>
      <c r="D19" s="21" t="s">
        <v>281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17</v>
      </c>
      <c r="D20" s="21" t="s">
        <v>282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71</v>
      </c>
      <c r="D21" s="21" t="s">
        <v>283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14</v>
      </c>
      <c r="D22" s="21" t="s">
        <v>284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73</v>
      </c>
      <c r="D23" s="21" t="s">
        <v>285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16</v>
      </c>
      <c r="D24" s="21" t="s">
        <v>286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10</v>
      </c>
      <c r="D25" s="21" t="s">
        <v>287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11</v>
      </c>
      <c r="D26" s="21" t="s">
        <v>288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17</v>
      </c>
      <c r="D27" s="21" t="s">
        <v>289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71</v>
      </c>
      <c r="D28" s="21" t="s">
        <v>290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14</v>
      </c>
      <c r="D29" s="21" t="s">
        <v>291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73</v>
      </c>
      <c r="D30" s="21" t="s">
        <v>292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16</v>
      </c>
      <c r="D31" s="21" t="s">
        <v>293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10</v>
      </c>
      <c r="D32" s="21" t="s">
        <v>294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 thickBot="1">
      <c r="C33" s="20" t="s">
        <v>11</v>
      </c>
      <c r="D33" s="21" t="s">
        <v>295</v>
      </c>
      <c r="E33" s="19"/>
      <c r="F33" s="35"/>
      <c r="G33" s="35"/>
      <c r="H33" s="19"/>
      <c r="I33" s="47">
        <f>IFERROR(IF(ISBLANK(K33),IMABS((G33-F33)),""),"")</f>
        <v>0</v>
      </c>
      <c r="J33" s="47" t="str">
        <f>IFERROR(IF(ISBLANK(K33),"",IMABS(F33-G33)),"")</f>
        <v/>
      </c>
      <c r="K33" s="19"/>
      <c r="L33" s="47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64" t="str">
        <f>IFERROR(IF(AND(L33&lt;&gt;0,(L33&lt;مشخصات!$H$6)),مشخصات!$H$6-L33,"-"),"")</f>
        <v>-</v>
      </c>
    </row>
    <row r="34" spans="3:14" ht="19.5">
      <c r="C34" s="145" t="s">
        <v>37</v>
      </c>
      <c r="D34" s="146"/>
      <c r="E34" s="147" t="s">
        <v>33</v>
      </c>
      <c r="F34" s="148"/>
      <c r="G34" s="148"/>
      <c r="H34" s="149"/>
      <c r="I34" s="150" t="s">
        <v>35</v>
      </c>
      <c r="J34" s="149"/>
      <c r="K34" s="17" t="s">
        <v>32</v>
      </c>
      <c r="L34" s="150" t="s">
        <v>34</v>
      </c>
      <c r="M34" s="151"/>
      <c r="N34"/>
    </row>
    <row r="35" spans="3:14" ht="24">
      <c r="C35" s="95"/>
      <c r="D35" s="96"/>
      <c r="E35" s="152">
        <f>SUM(L4:L33)</f>
        <v>0</v>
      </c>
      <c r="F35" s="153"/>
      <c r="G35" s="153"/>
      <c r="H35" s="154"/>
      <c r="I35" s="155">
        <f>SUM(I4:I33)</f>
        <v>0</v>
      </c>
      <c r="J35" s="154"/>
      <c r="K35" s="23">
        <f>SUM(J4:J33)</f>
        <v>0</v>
      </c>
      <c r="L35" s="155">
        <f>SUM(M4:M33)</f>
        <v>0</v>
      </c>
      <c r="M35" s="156"/>
      <c r="N35"/>
    </row>
    <row r="36" spans="3:14" ht="19.5">
      <c r="C36" s="97"/>
      <c r="D36" s="98"/>
      <c r="E36" s="163" t="s">
        <v>38</v>
      </c>
      <c r="F36" s="164"/>
      <c r="G36" s="164"/>
      <c r="H36" s="164"/>
      <c r="I36" s="169" t="s">
        <v>150</v>
      </c>
      <c r="J36" s="170"/>
      <c r="K36" s="157" t="s">
        <v>39</v>
      </c>
      <c r="L36" s="158"/>
      <c r="M36" s="159"/>
      <c r="N36"/>
    </row>
    <row r="37" spans="3:14" ht="14.25" customHeight="1">
      <c r="C37" s="97"/>
      <c r="D37" s="98"/>
      <c r="E37" s="165">
        <f>SUMIF(C4:C33,"جمعه",L4:L33)</f>
        <v>0</v>
      </c>
      <c r="F37" s="166"/>
      <c r="G37" s="166"/>
      <c r="H37" s="166"/>
      <c r="I37" s="160">
        <f>SUM(N4:N33)</f>
        <v>0</v>
      </c>
      <c r="J37" s="161"/>
      <c r="K37" s="160">
        <f>L15+L16</f>
        <v>0</v>
      </c>
      <c r="L37" s="161"/>
      <c r="M37" s="162"/>
      <c r="N37"/>
    </row>
    <row r="38" spans="3:14" ht="18.75" customHeight="1" thickBot="1">
      <c r="C38" s="99"/>
      <c r="D38" s="100"/>
      <c r="E38" s="167"/>
      <c r="F38" s="168"/>
      <c r="G38" s="168"/>
      <c r="H38" s="168"/>
      <c r="I38" s="107"/>
      <c r="J38" s="108"/>
      <c r="K38" s="107"/>
      <c r="L38" s="108"/>
      <c r="M38" s="109"/>
      <c r="N38" s="38"/>
    </row>
  </sheetData>
  <sheetProtection algorithmName="SHA-512" hashValue="wrUfEtpl+qllXTYAIGaCmCP80wH8ahLOy745t5bW7naSQeeaIqVMTVaXy6/HeI9gDrVSczHzUOMcQ2oUCgzQYw==" saltValue="Sd3i/QihJJrvPOBEw2Xvbg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4:D38"/>
    <mergeCell ref="E34:H34"/>
    <mergeCell ref="I34:J34"/>
    <mergeCell ref="L34:M34"/>
    <mergeCell ref="E35:H35"/>
    <mergeCell ref="I35:J35"/>
    <mergeCell ref="L35:M35"/>
    <mergeCell ref="K36:M36"/>
    <mergeCell ref="K37:M38"/>
    <mergeCell ref="E36:H36"/>
    <mergeCell ref="E37:H38"/>
    <mergeCell ref="I36:J36"/>
    <mergeCell ref="I37:J38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3">
    <cfRule type="expression" dxfId="9" priority="2">
      <formula>IF(C4="جمعه",TRUE,FALSE)</formula>
    </cfRule>
  </conditionalFormatting>
  <conditionalFormatting sqref="D4:D33">
    <cfRule type="expression" dxfId="8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  <hyperlink ref="P7" location="اردیبهشت!E4" display="اردیبهش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autoPageBreaks="0"/>
  </sheetPr>
  <dimension ref="A1:W38"/>
  <sheetViews>
    <sheetView showGridLines="0" showRowColHeaders="0" showZeros="0" rightToLeft="1" topLeftCell="B1" zoomScaleNormal="100" zoomScaleSheetLayoutView="100" workbookViewId="0">
      <selection activeCell="P6" sqref="P6:Q6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12</v>
      </c>
      <c r="D4" s="51" t="s">
        <v>296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71</v>
      </c>
      <c r="D5" s="21" t="s">
        <v>297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14</v>
      </c>
      <c r="D6" s="21" t="s">
        <v>298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73</v>
      </c>
      <c r="D7" s="21" t="s">
        <v>299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16</v>
      </c>
      <c r="D8" s="21" t="s">
        <v>300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10</v>
      </c>
      <c r="D9" s="21" t="s">
        <v>301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11</v>
      </c>
      <c r="D10" s="21" t="s">
        <v>302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17</v>
      </c>
      <c r="D11" s="21" t="s">
        <v>303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71</v>
      </c>
      <c r="D12" s="21" t="s">
        <v>304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14</v>
      </c>
      <c r="D13" s="21" t="s">
        <v>305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171" t="s">
        <v>26</v>
      </c>
      <c r="Q13" s="172"/>
      <c r="S13"/>
      <c r="T13"/>
      <c r="U13"/>
      <c r="V13"/>
      <c r="W13"/>
    </row>
    <row r="14" spans="3:23" ht="18" customHeight="1" thickBot="1">
      <c r="C14" s="20" t="s">
        <v>73</v>
      </c>
      <c r="D14" s="21" t="s">
        <v>306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135" t="s">
        <v>27</v>
      </c>
      <c r="Q14" s="136"/>
      <c r="S14"/>
      <c r="T14"/>
      <c r="U14"/>
      <c r="V14"/>
      <c r="W14"/>
    </row>
    <row r="15" spans="3:23" ht="18" customHeight="1" thickBot="1">
      <c r="C15" s="20" t="s">
        <v>16</v>
      </c>
      <c r="D15" s="21" t="s">
        <v>307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173" t="s">
        <v>28</v>
      </c>
      <c r="Q15" s="174"/>
      <c r="S15"/>
      <c r="T15"/>
      <c r="U15"/>
      <c r="V15"/>
      <c r="W15"/>
    </row>
    <row r="16" spans="3:23" ht="18" customHeight="1" thickBot="1">
      <c r="C16" s="20" t="s">
        <v>10</v>
      </c>
      <c r="D16" s="21" t="s">
        <v>308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11</v>
      </c>
      <c r="D17" s="21" t="s">
        <v>309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17</v>
      </c>
      <c r="D18" s="21" t="s">
        <v>310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71</v>
      </c>
      <c r="D19" s="21" t="s">
        <v>311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14</v>
      </c>
      <c r="D20" s="21" t="s">
        <v>312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73</v>
      </c>
      <c r="D21" s="21" t="s">
        <v>313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16</v>
      </c>
      <c r="D22" s="21" t="s">
        <v>314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10</v>
      </c>
      <c r="D23" s="21" t="s">
        <v>315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11</v>
      </c>
      <c r="D24" s="21" t="s">
        <v>316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11" t="s">
        <v>17</v>
      </c>
      <c r="D25" s="12" t="s">
        <v>317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71</v>
      </c>
      <c r="D26" s="21" t="s">
        <v>318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14</v>
      </c>
      <c r="D27" s="21" t="s">
        <v>319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73</v>
      </c>
      <c r="D28" s="21" t="s">
        <v>320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16</v>
      </c>
      <c r="D29" s="21" t="s">
        <v>321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10</v>
      </c>
      <c r="D30" s="21" t="s">
        <v>322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11</v>
      </c>
      <c r="D31" s="21" t="s">
        <v>323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17</v>
      </c>
      <c r="D32" s="21" t="s">
        <v>324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 thickBot="1">
      <c r="C33" s="11" t="s">
        <v>71</v>
      </c>
      <c r="D33" s="12" t="s">
        <v>325</v>
      </c>
      <c r="E33" s="19"/>
      <c r="F33" s="35"/>
      <c r="G33" s="35"/>
      <c r="H33" s="19"/>
      <c r="I33" s="47">
        <f>IFERROR(IF(ISBLANK(K33),IMABS((G33-F33)),""),"")</f>
        <v>0</v>
      </c>
      <c r="J33" s="47" t="str">
        <f>IFERROR(IF(ISBLANK(K33),"",IMABS(F33-G33)),"")</f>
        <v/>
      </c>
      <c r="K33" s="19"/>
      <c r="L33" s="47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64" t="str">
        <f>IFERROR(IF(AND(L33&lt;&gt;0,(L33&lt;مشخصات!$H$6)),مشخصات!$H$6-L33,"-"),"")</f>
        <v>-</v>
      </c>
    </row>
    <row r="34" spans="3:14" ht="19.5">
      <c r="C34" s="145" t="s">
        <v>37</v>
      </c>
      <c r="D34" s="146"/>
      <c r="E34" s="147" t="s">
        <v>33</v>
      </c>
      <c r="F34" s="148"/>
      <c r="G34" s="148"/>
      <c r="H34" s="149"/>
      <c r="I34" s="150" t="s">
        <v>35</v>
      </c>
      <c r="J34" s="149"/>
      <c r="K34" s="17" t="s">
        <v>32</v>
      </c>
      <c r="L34" s="150" t="s">
        <v>34</v>
      </c>
      <c r="M34" s="151"/>
      <c r="N34"/>
    </row>
    <row r="35" spans="3:14" ht="24">
      <c r="C35" s="95"/>
      <c r="D35" s="96"/>
      <c r="E35" s="152">
        <f>SUM(L4:L33)</f>
        <v>0</v>
      </c>
      <c r="F35" s="153"/>
      <c r="G35" s="153"/>
      <c r="H35" s="154"/>
      <c r="I35" s="155">
        <f>SUM(I4:I33)</f>
        <v>0</v>
      </c>
      <c r="J35" s="154"/>
      <c r="K35" s="23">
        <f>SUM(J4:J33)</f>
        <v>0</v>
      </c>
      <c r="L35" s="155">
        <f>SUM(M4:M33)</f>
        <v>0</v>
      </c>
      <c r="M35" s="156"/>
      <c r="N35"/>
    </row>
    <row r="36" spans="3:14" ht="19.5">
      <c r="C36" s="97"/>
      <c r="D36" s="98"/>
      <c r="E36" s="163" t="s">
        <v>38</v>
      </c>
      <c r="F36" s="164"/>
      <c r="G36" s="164"/>
      <c r="H36" s="164"/>
      <c r="I36" s="169" t="s">
        <v>150</v>
      </c>
      <c r="J36" s="170"/>
      <c r="K36" s="157" t="s">
        <v>39</v>
      </c>
      <c r="L36" s="158"/>
      <c r="M36" s="159"/>
      <c r="N36"/>
    </row>
    <row r="37" spans="3:14" ht="14.25" customHeight="1">
      <c r="C37" s="97"/>
      <c r="D37" s="98"/>
      <c r="E37" s="165">
        <f>SUMIF(C4:C33,"جمعه",L4:L33)</f>
        <v>0</v>
      </c>
      <c r="F37" s="166"/>
      <c r="G37" s="166"/>
      <c r="H37" s="166"/>
      <c r="I37" s="160">
        <f>SUM(N4:N33)</f>
        <v>0</v>
      </c>
      <c r="J37" s="161"/>
      <c r="K37" s="160">
        <f>L25+L33</f>
        <v>0</v>
      </c>
      <c r="L37" s="161"/>
      <c r="M37" s="162"/>
      <c r="N37"/>
    </row>
    <row r="38" spans="3:14" ht="18.75" customHeight="1" thickBot="1">
      <c r="C38" s="99"/>
      <c r="D38" s="100"/>
      <c r="E38" s="167"/>
      <c r="F38" s="168"/>
      <c r="G38" s="168"/>
      <c r="H38" s="168"/>
      <c r="I38" s="107"/>
      <c r="J38" s="108"/>
      <c r="K38" s="107"/>
      <c r="L38" s="108"/>
      <c r="M38" s="109"/>
      <c r="N38" s="38"/>
    </row>
  </sheetData>
  <sheetProtection algorithmName="SHA-512" hashValue="cHMSzFBMASlDMJTqT3fh/Uprau1UZoAyiXIt/5d5jVFJbeeBOKFxl4CbnoqpVx43gLUqUJ9Lq430IIUjrYEAiQ==" saltValue="UCzIVx9bc7WNSvW3BlXBQg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4:D38"/>
    <mergeCell ref="E34:H34"/>
    <mergeCell ref="I34:J34"/>
    <mergeCell ref="L34:M34"/>
    <mergeCell ref="E35:H35"/>
    <mergeCell ref="I35:J35"/>
    <mergeCell ref="L35:M35"/>
    <mergeCell ref="K36:M36"/>
    <mergeCell ref="K37:M38"/>
    <mergeCell ref="E36:H36"/>
    <mergeCell ref="E37:H38"/>
    <mergeCell ref="I36:J36"/>
    <mergeCell ref="I37:J38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3">
    <cfRule type="expression" dxfId="7" priority="2">
      <formula>IF(C4="جمعه",TRUE,FALSE)</formula>
    </cfRule>
  </conditionalFormatting>
  <conditionalFormatting sqref="D4:D33">
    <cfRule type="expression" dxfId="6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autoPageBreaks="0"/>
  </sheetPr>
  <dimension ref="A1:W38"/>
  <sheetViews>
    <sheetView showGridLines="0" showRowColHeaders="0" showZeros="0" rightToLeft="1" topLeftCell="B1" zoomScaleNormal="100" zoomScaleSheetLayoutView="100" workbookViewId="0">
      <selection activeCell="P6" sqref="P6:Q6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14</v>
      </c>
      <c r="D4" s="51" t="s">
        <v>326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11" t="s">
        <v>73</v>
      </c>
      <c r="D5" s="12" t="s">
        <v>327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16</v>
      </c>
      <c r="D6" s="21" t="s">
        <v>328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10</v>
      </c>
      <c r="D7" s="21" t="s">
        <v>329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11</v>
      </c>
      <c r="D8" s="21" t="s">
        <v>330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17</v>
      </c>
      <c r="D9" s="21" t="s">
        <v>331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71</v>
      </c>
      <c r="D10" s="21" t="s">
        <v>332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14</v>
      </c>
      <c r="D11" s="21" t="s">
        <v>333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73</v>
      </c>
      <c r="D12" s="21" t="s">
        <v>334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16</v>
      </c>
      <c r="D13" s="21" t="s">
        <v>335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10</v>
      </c>
      <c r="D14" s="21" t="s">
        <v>336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171" t="s">
        <v>27</v>
      </c>
      <c r="Q14" s="172"/>
      <c r="S14"/>
      <c r="T14"/>
      <c r="U14"/>
      <c r="V14"/>
      <c r="W14"/>
    </row>
    <row r="15" spans="3:23" ht="18" customHeight="1" thickBot="1">
      <c r="C15" s="20" t="s">
        <v>11</v>
      </c>
      <c r="D15" s="21" t="s">
        <v>337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135" t="s">
        <v>28</v>
      </c>
      <c r="Q15" s="136"/>
      <c r="S15"/>
      <c r="T15"/>
      <c r="U15"/>
      <c r="V15"/>
      <c r="W15"/>
    </row>
    <row r="16" spans="3:23" ht="18" customHeight="1" thickBot="1">
      <c r="C16" s="20" t="s">
        <v>17</v>
      </c>
      <c r="D16" s="21" t="s">
        <v>338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173" t="s">
        <v>29</v>
      </c>
      <c r="Q16" s="174"/>
      <c r="R16"/>
      <c r="S16"/>
      <c r="T16"/>
      <c r="U16"/>
      <c r="V16"/>
      <c r="W16"/>
    </row>
    <row r="17" spans="3:23" ht="18" customHeight="1" thickBot="1">
      <c r="C17" s="20" t="s">
        <v>71</v>
      </c>
      <c r="D17" s="21" t="s">
        <v>339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14</v>
      </c>
      <c r="D18" s="21" t="s">
        <v>340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73</v>
      </c>
      <c r="D19" s="21" t="s">
        <v>341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16</v>
      </c>
      <c r="D20" s="21" t="s">
        <v>342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10</v>
      </c>
      <c r="D21" s="21" t="s">
        <v>343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11</v>
      </c>
      <c r="D22" s="21" t="s">
        <v>344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17</v>
      </c>
      <c r="D23" s="21" t="s">
        <v>345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71</v>
      </c>
      <c r="D24" s="21" t="s">
        <v>346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14</v>
      </c>
      <c r="D25" s="21" t="s">
        <v>347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73</v>
      </c>
      <c r="D26" s="21" t="s">
        <v>348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16</v>
      </c>
      <c r="D27" s="21" t="s">
        <v>349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10</v>
      </c>
      <c r="D28" s="21" t="s">
        <v>350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11</v>
      </c>
      <c r="D29" s="21" t="s">
        <v>351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17</v>
      </c>
      <c r="D30" s="21" t="s">
        <v>352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71</v>
      </c>
      <c r="D31" s="21" t="s">
        <v>353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14</v>
      </c>
      <c r="D32" s="21" t="s">
        <v>354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 thickBot="1">
      <c r="C33" s="20" t="s">
        <v>73</v>
      </c>
      <c r="D33" s="21" t="s">
        <v>355</v>
      </c>
      <c r="E33" s="19"/>
      <c r="F33" s="35"/>
      <c r="G33" s="35"/>
      <c r="H33" s="19"/>
      <c r="I33" s="47">
        <f>IFERROR(IF(ISBLANK(K33),IMABS((G33-F33)),""),"")</f>
        <v>0</v>
      </c>
      <c r="J33" s="47" t="str">
        <f>IFERROR(IF(ISBLANK(K33),"",IMABS(F33-G33)),"")</f>
        <v/>
      </c>
      <c r="K33" s="19"/>
      <c r="L33" s="47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64" t="str">
        <f>IFERROR(IF(AND(L33&lt;&gt;0,(L33&lt;مشخصات!$H$6)),مشخصات!$H$6-L33,"-"),"")</f>
        <v>-</v>
      </c>
    </row>
    <row r="34" spans="3:14" ht="19.5">
      <c r="C34" s="145" t="s">
        <v>37</v>
      </c>
      <c r="D34" s="146"/>
      <c r="E34" s="147" t="s">
        <v>33</v>
      </c>
      <c r="F34" s="148"/>
      <c r="G34" s="148"/>
      <c r="H34" s="149"/>
      <c r="I34" s="150" t="s">
        <v>35</v>
      </c>
      <c r="J34" s="149"/>
      <c r="K34" s="17" t="s">
        <v>32</v>
      </c>
      <c r="L34" s="150" t="s">
        <v>34</v>
      </c>
      <c r="M34" s="151"/>
      <c r="N34"/>
    </row>
    <row r="35" spans="3:14" ht="24">
      <c r="C35" s="95"/>
      <c r="D35" s="96"/>
      <c r="E35" s="152">
        <f>SUM(L4:L33)</f>
        <v>0</v>
      </c>
      <c r="F35" s="153"/>
      <c r="G35" s="153"/>
      <c r="H35" s="154"/>
      <c r="I35" s="155">
        <f>SUM(I4:I33)</f>
        <v>0</v>
      </c>
      <c r="J35" s="154"/>
      <c r="K35" s="23">
        <f>SUM(J4:J33)</f>
        <v>0</v>
      </c>
      <c r="L35" s="155">
        <f>SUM(M4:M33)</f>
        <v>0</v>
      </c>
      <c r="M35" s="156"/>
      <c r="N35"/>
    </row>
    <row r="36" spans="3:14" ht="19.5">
      <c r="C36" s="97"/>
      <c r="D36" s="98"/>
      <c r="E36" s="163" t="s">
        <v>38</v>
      </c>
      <c r="F36" s="164"/>
      <c r="G36" s="164"/>
      <c r="H36" s="164"/>
      <c r="I36" s="169" t="s">
        <v>150</v>
      </c>
      <c r="J36" s="170"/>
      <c r="K36" s="157" t="s">
        <v>39</v>
      </c>
      <c r="L36" s="158"/>
      <c r="M36" s="159"/>
      <c r="N36"/>
    </row>
    <row r="37" spans="3:14" ht="14.25" customHeight="1">
      <c r="C37" s="97"/>
      <c r="D37" s="98"/>
      <c r="E37" s="165">
        <f>SUMIF(C4:C33,"جمعه",L4:L33)</f>
        <v>0</v>
      </c>
      <c r="F37" s="166"/>
      <c r="G37" s="166"/>
      <c r="H37" s="166"/>
      <c r="I37" s="160">
        <f>SUM(N4:N33)</f>
        <v>0</v>
      </c>
      <c r="J37" s="161"/>
      <c r="K37" s="160">
        <f>L5</f>
        <v>0</v>
      </c>
      <c r="L37" s="161"/>
      <c r="M37" s="162"/>
      <c r="N37"/>
    </row>
    <row r="38" spans="3:14" ht="18.75" customHeight="1" thickBot="1">
      <c r="C38" s="99"/>
      <c r="D38" s="100"/>
      <c r="E38" s="167"/>
      <c r="F38" s="168"/>
      <c r="G38" s="168"/>
      <c r="H38" s="168"/>
      <c r="I38" s="107"/>
      <c r="J38" s="108"/>
      <c r="K38" s="107"/>
      <c r="L38" s="108"/>
      <c r="M38" s="109"/>
      <c r="N38" s="38"/>
    </row>
  </sheetData>
  <sheetProtection algorithmName="SHA-512" hashValue="SNAoPduluTyEVn2NgCRExRFSqWOYjK3adzQ4Mr8+rgiM2kkPUJWHGCHrB+opwoA9JOZ6M0B6P7wawUhPH5IiEA==" saltValue="sh1XFtXR+EVIiaOYojTcQQ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4:D38"/>
    <mergeCell ref="E34:H34"/>
    <mergeCell ref="I34:J34"/>
    <mergeCell ref="L34:M34"/>
    <mergeCell ref="E35:H35"/>
    <mergeCell ref="I35:J35"/>
    <mergeCell ref="L35:M35"/>
    <mergeCell ref="K36:M36"/>
    <mergeCell ref="K37:M38"/>
    <mergeCell ref="E36:H36"/>
    <mergeCell ref="E37:H38"/>
    <mergeCell ref="I36:J36"/>
    <mergeCell ref="I37:J38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3">
    <cfRule type="expression" dxfId="5" priority="2">
      <formula>IF(C4="جمعه",TRUE,FALSE)</formula>
    </cfRule>
  </conditionalFormatting>
  <conditionalFormatting sqref="D4:D33">
    <cfRule type="expression" dxfId="4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autoPageBreaks="0"/>
  </sheetPr>
  <dimension ref="A1:W38"/>
  <sheetViews>
    <sheetView showGridLines="0" showRowColHeaders="0" showZeros="0" rightToLeft="1" topLeftCell="B1" zoomScaleNormal="100" zoomScaleSheetLayoutView="100" workbookViewId="0">
      <selection activeCell="P6" sqref="P6:Q6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5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16</v>
      </c>
      <c r="D4" s="51" t="s">
        <v>356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10</v>
      </c>
      <c r="D5" s="21" t="s">
        <v>357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11</v>
      </c>
      <c r="D6" s="21" t="s">
        <v>358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17</v>
      </c>
      <c r="D7" s="21" t="s">
        <v>359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71</v>
      </c>
      <c r="D8" s="21" t="s">
        <v>360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14</v>
      </c>
      <c r="D9" s="21" t="s">
        <v>361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73</v>
      </c>
      <c r="D10" s="21" t="s">
        <v>362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16</v>
      </c>
      <c r="D11" s="21" t="s">
        <v>363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10</v>
      </c>
      <c r="D12" s="21" t="s">
        <v>364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11</v>
      </c>
      <c r="D13" s="21" t="s">
        <v>365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17</v>
      </c>
      <c r="D14" s="21" t="s">
        <v>366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71</v>
      </c>
      <c r="D15" s="21" t="s">
        <v>367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175" t="s">
        <v>28</v>
      </c>
      <c r="Q15" s="176"/>
      <c r="S15"/>
      <c r="T15"/>
      <c r="U15"/>
      <c r="V15"/>
      <c r="W15"/>
    </row>
    <row r="16" spans="3:23" ht="18" customHeight="1" thickBot="1">
      <c r="C16" s="20" t="s">
        <v>14</v>
      </c>
      <c r="D16" s="21" t="s">
        <v>368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135" t="s">
        <v>29</v>
      </c>
      <c r="Q16" s="136"/>
      <c r="R16"/>
      <c r="S16"/>
      <c r="T16"/>
      <c r="U16"/>
      <c r="V16"/>
      <c r="W16"/>
    </row>
    <row r="17" spans="3:23" ht="18" customHeight="1" thickBot="1">
      <c r="C17" s="20" t="s">
        <v>73</v>
      </c>
      <c r="D17" s="21" t="s">
        <v>369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173" t="s">
        <v>30</v>
      </c>
      <c r="Q17" s="174"/>
      <c r="R17"/>
      <c r="S17"/>
      <c r="T17"/>
      <c r="U17"/>
      <c r="V17"/>
      <c r="W17"/>
    </row>
    <row r="18" spans="3:23" ht="18" customHeight="1">
      <c r="C18" s="20" t="s">
        <v>16</v>
      </c>
      <c r="D18" s="21" t="s">
        <v>370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10</v>
      </c>
      <c r="D19" s="21" t="s">
        <v>371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11</v>
      </c>
      <c r="D20" s="21" t="s">
        <v>372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17</v>
      </c>
      <c r="D21" s="21" t="s">
        <v>373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71</v>
      </c>
      <c r="D22" s="21" t="s">
        <v>374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14</v>
      </c>
      <c r="D23" s="21" t="s">
        <v>375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73</v>
      </c>
      <c r="D24" s="21" t="s">
        <v>376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11" t="s">
        <v>16</v>
      </c>
      <c r="D25" s="12" t="s">
        <v>377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10</v>
      </c>
      <c r="D26" s="21" t="s">
        <v>378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11</v>
      </c>
      <c r="D27" s="21" t="s">
        <v>379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17</v>
      </c>
      <c r="D28" s="21" t="s">
        <v>380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71</v>
      </c>
      <c r="D29" s="21" t="s">
        <v>381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14</v>
      </c>
      <c r="D30" s="21" t="s">
        <v>382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73</v>
      </c>
      <c r="D31" s="21" t="s">
        <v>383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16</v>
      </c>
      <c r="D32" s="21" t="s">
        <v>384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 thickBot="1">
      <c r="C33" s="20" t="s">
        <v>10</v>
      </c>
      <c r="D33" s="21" t="s">
        <v>385</v>
      </c>
      <c r="E33" s="19"/>
      <c r="F33" s="35"/>
      <c r="G33" s="35"/>
      <c r="H33" s="19"/>
      <c r="I33" s="47">
        <f>IFERROR(IF(ISBLANK(K33),IMABS((G33-F33)),""),"")</f>
        <v>0</v>
      </c>
      <c r="J33" s="47" t="str">
        <f>IFERROR(IF(ISBLANK(K33),"",IMABS(F33-G33)),"")</f>
        <v/>
      </c>
      <c r="K33" s="19"/>
      <c r="L33" s="47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64" t="str">
        <f>IFERROR(IF(AND(L33&lt;&gt;0,(L33&lt;مشخصات!$H$6)),مشخصات!$H$6-L33,"-"),"")</f>
        <v>-</v>
      </c>
    </row>
    <row r="34" spans="3:14" ht="19.5">
      <c r="C34" s="145" t="s">
        <v>37</v>
      </c>
      <c r="D34" s="146"/>
      <c r="E34" s="147" t="s">
        <v>33</v>
      </c>
      <c r="F34" s="148"/>
      <c r="G34" s="148"/>
      <c r="H34" s="149"/>
      <c r="I34" s="150" t="s">
        <v>35</v>
      </c>
      <c r="J34" s="149"/>
      <c r="K34" s="17" t="s">
        <v>32</v>
      </c>
      <c r="L34" s="150" t="s">
        <v>34</v>
      </c>
      <c r="M34" s="151"/>
      <c r="N34"/>
    </row>
    <row r="35" spans="3:14" ht="24">
      <c r="C35" s="95"/>
      <c r="D35" s="96"/>
      <c r="E35" s="152">
        <f>SUM(L4:L33)</f>
        <v>0</v>
      </c>
      <c r="F35" s="153"/>
      <c r="G35" s="153"/>
      <c r="H35" s="154"/>
      <c r="I35" s="155">
        <f>SUM(I4:I33)</f>
        <v>0</v>
      </c>
      <c r="J35" s="154"/>
      <c r="K35" s="23">
        <f>SUM(J4:J33)</f>
        <v>0</v>
      </c>
      <c r="L35" s="155">
        <f>SUM(M4:M33)</f>
        <v>0</v>
      </c>
      <c r="M35" s="156"/>
      <c r="N35"/>
    </row>
    <row r="36" spans="3:14" ht="19.5">
      <c r="C36" s="97"/>
      <c r="D36" s="98"/>
      <c r="E36" s="163" t="s">
        <v>38</v>
      </c>
      <c r="F36" s="164"/>
      <c r="G36" s="164"/>
      <c r="H36" s="164"/>
      <c r="I36" s="169" t="s">
        <v>150</v>
      </c>
      <c r="J36" s="170"/>
      <c r="K36" s="157" t="s">
        <v>39</v>
      </c>
      <c r="L36" s="158"/>
      <c r="M36" s="159"/>
      <c r="N36"/>
    </row>
    <row r="37" spans="3:14" ht="14.25" customHeight="1">
      <c r="C37" s="97"/>
      <c r="D37" s="98"/>
      <c r="E37" s="165">
        <f>SUMIF(C4:C33,"جمعه",L4:L33)</f>
        <v>0</v>
      </c>
      <c r="F37" s="166"/>
      <c r="G37" s="166"/>
      <c r="H37" s="166"/>
      <c r="I37" s="160">
        <f>SUM(N4:N33)</f>
        <v>0</v>
      </c>
      <c r="J37" s="161"/>
      <c r="K37" s="160">
        <f>L25</f>
        <v>0</v>
      </c>
      <c r="L37" s="161"/>
      <c r="M37" s="162"/>
      <c r="N37"/>
    </row>
    <row r="38" spans="3:14" ht="18.75" customHeight="1" thickBot="1">
      <c r="C38" s="99"/>
      <c r="D38" s="100"/>
      <c r="E38" s="167"/>
      <c r="F38" s="168"/>
      <c r="G38" s="168"/>
      <c r="H38" s="168"/>
      <c r="I38" s="107"/>
      <c r="J38" s="108"/>
      <c r="K38" s="107"/>
      <c r="L38" s="108"/>
      <c r="M38" s="109"/>
      <c r="N38" s="38"/>
    </row>
  </sheetData>
  <sheetProtection algorithmName="SHA-512" hashValue="ZYzx88EIWlJ43NLC3pJSjL5CR0+tbgudTRKXUTE1JY4Bor8eD5PEIreOA0Lgf02k09ojdypw/WdV8RgMgRf6dA==" saltValue="jAXRxDHnJ+yIAr3QkjMTRw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4:D38"/>
    <mergeCell ref="E34:H34"/>
    <mergeCell ref="I34:J34"/>
    <mergeCell ref="L34:M34"/>
    <mergeCell ref="E35:H35"/>
    <mergeCell ref="I35:J35"/>
    <mergeCell ref="L35:M35"/>
    <mergeCell ref="K36:M36"/>
    <mergeCell ref="K37:M38"/>
    <mergeCell ref="E36:H36"/>
    <mergeCell ref="E37:H38"/>
    <mergeCell ref="I36:J36"/>
    <mergeCell ref="I37:J38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3">
    <cfRule type="expression" dxfId="3" priority="2">
      <formula>IF(C4="جمعه",TRUE,FALSE)</formula>
    </cfRule>
  </conditionalFormatting>
  <conditionalFormatting sqref="D4:D33">
    <cfRule type="expression" dxfId="2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autoPageBreaks="0"/>
  </sheetPr>
  <dimension ref="A1:W38"/>
  <sheetViews>
    <sheetView showGridLines="0" showRowColHeaders="0" showZeros="0" rightToLeft="1" topLeftCell="B1" zoomScaleNormal="100" zoomScaleSheetLayoutView="100" workbookViewId="0">
      <selection activeCell="P6" sqref="P6:Q6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5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11</v>
      </c>
      <c r="D4" s="51" t="s">
        <v>386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17</v>
      </c>
      <c r="D5" s="21" t="s">
        <v>387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71</v>
      </c>
      <c r="D6" s="21" t="s">
        <v>388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14</v>
      </c>
      <c r="D7" s="21" t="s">
        <v>389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73</v>
      </c>
      <c r="D8" s="21" t="s">
        <v>390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16</v>
      </c>
      <c r="D9" s="21" t="s">
        <v>391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10</v>
      </c>
      <c r="D10" s="21" t="s">
        <v>392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11</v>
      </c>
      <c r="D11" s="21" t="s">
        <v>393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17</v>
      </c>
      <c r="D12" s="21" t="s">
        <v>394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71</v>
      </c>
      <c r="D13" s="21" t="s">
        <v>395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14</v>
      </c>
      <c r="D14" s="21" t="s">
        <v>396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73</v>
      </c>
      <c r="D15" s="21" t="s">
        <v>397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20" t="s">
        <v>16</v>
      </c>
      <c r="D16" s="21" t="s">
        <v>398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175" t="s">
        <v>29</v>
      </c>
      <c r="Q16" s="176"/>
      <c r="R16"/>
      <c r="S16"/>
      <c r="T16"/>
      <c r="U16"/>
      <c r="V16"/>
      <c r="W16"/>
    </row>
    <row r="17" spans="3:23" ht="18" customHeight="1" thickBot="1">
      <c r="C17" s="20" t="s">
        <v>10</v>
      </c>
      <c r="D17" s="21" t="s">
        <v>399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135" t="s">
        <v>30</v>
      </c>
      <c r="Q17" s="136"/>
      <c r="R17"/>
      <c r="S17"/>
      <c r="T17"/>
      <c r="U17"/>
      <c r="V17"/>
      <c r="W17"/>
    </row>
    <row r="18" spans="3:23" ht="18" customHeight="1">
      <c r="C18" s="20" t="s">
        <v>11</v>
      </c>
      <c r="D18" s="21" t="s">
        <v>400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17</v>
      </c>
      <c r="D19" s="21" t="s">
        <v>401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71</v>
      </c>
      <c r="D20" s="21" t="s">
        <v>402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14</v>
      </c>
      <c r="D21" s="21" t="s">
        <v>403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73</v>
      </c>
      <c r="D22" s="21" t="s">
        <v>404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16</v>
      </c>
      <c r="D23" s="21" t="s">
        <v>405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10</v>
      </c>
      <c r="D24" s="21" t="s">
        <v>406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11</v>
      </c>
      <c r="D25" s="21" t="s">
        <v>407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17</v>
      </c>
      <c r="D26" s="21" t="s">
        <v>408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71</v>
      </c>
      <c r="D27" s="21" t="s">
        <v>409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14</v>
      </c>
      <c r="D28" s="21" t="s">
        <v>410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73</v>
      </c>
      <c r="D29" s="21" t="s">
        <v>411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16</v>
      </c>
      <c r="D30" s="21" t="s">
        <v>412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10</v>
      </c>
      <c r="D31" s="21" t="s">
        <v>413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 thickBot="1">
      <c r="C32" s="20" t="s">
        <v>11</v>
      </c>
      <c r="D32" s="21" t="s">
        <v>414</v>
      </c>
      <c r="E32" s="19"/>
      <c r="F32" s="35"/>
      <c r="G32" s="35"/>
      <c r="H32" s="19"/>
      <c r="I32" s="47">
        <f t="shared" si="0"/>
        <v>0</v>
      </c>
      <c r="J32" s="47" t="str">
        <f t="shared" si="1"/>
        <v/>
      </c>
      <c r="K32" s="19"/>
      <c r="L32" s="47">
        <f t="shared" si="2"/>
        <v>0</v>
      </c>
      <c r="M32" s="62" t="str">
        <f>IFERROR(IF(L32&lt;مشخصات!$H$6,"-",L32-مشخصات!$H$6),"")</f>
        <v>-</v>
      </c>
      <c r="N32" s="64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9.5">
      <c r="C33" s="145" t="s">
        <v>37</v>
      </c>
      <c r="D33" s="146"/>
      <c r="E33" s="147" t="s">
        <v>33</v>
      </c>
      <c r="F33" s="148"/>
      <c r="G33" s="148"/>
      <c r="H33" s="149"/>
      <c r="I33" s="150" t="s">
        <v>35</v>
      </c>
      <c r="J33" s="149"/>
      <c r="K33" s="17" t="s">
        <v>32</v>
      </c>
      <c r="L33" s="150" t="s">
        <v>34</v>
      </c>
      <c r="M33" s="151"/>
      <c r="N33"/>
    </row>
    <row r="34" spans="3:14" ht="24">
      <c r="C34" s="177"/>
      <c r="D34" s="178"/>
      <c r="E34" s="110">
        <f>SUM(L4:L32)</f>
        <v>0</v>
      </c>
      <c r="F34" s="111"/>
      <c r="G34" s="111"/>
      <c r="H34" s="112"/>
      <c r="I34" s="113">
        <f>SUM(I4:I32)</f>
        <v>0</v>
      </c>
      <c r="J34" s="112"/>
      <c r="K34" s="18">
        <f>SUM(J4:J32)</f>
        <v>0</v>
      </c>
      <c r="L34" s="113">
        <f>SUM(M4:M32)</f>
        <v>0</v>
      </c>
      <c r="M34" s="114"/>
      <c r="N34"/>
    </row>
    <row r="35" spans="3:14" ht="19.5">
      <c r="C35" s="97"/>
      <c r="D35" s="98"/>
      <c r="E35" s="123" t="s">
        <v>38</v>
      </c>
      <c r="F35" s="101"/>
      <c r="G35" s="101"/>
      <c r="H35" s="101"/>
      <c r="I35" s="183" t="s">
        <v>150</v>
      </c>
      <c r="J35" s="184"/>
      <c r="K35" s="179" t="s">
        <v>39</v>
      </c>
      <c r="L35" s="102"/>
      <c r="M35" s="103"/>
      <c r="N35"/>
    </row>
    <row r="36" spans="3:14" ht="14.25" customHeight="1">
      <c r="C36" s="97"/>
      <c r="D36" s="98"/>
      <c r="E36" s="119">
        <f>SUMIF(C4:C32,"جمعه",L4:L32)</f>
        <v>0</v>
      </c>
      <c r="F36" s="120"/>
      <c r="G36" s="120"/>
      <c r="H36" s="120"/>
      <c r="I36" s="104"/>
      <c r="J36" s="105"/>
      <c r="K36" s="104">
        <f>L32</f>
        <v>0</v>
      </c>
      <c r="L36" s="105"/>
      <c r="M36" s="106"/>
      <c r="N36"/>
    </row>
    <row r="37" spans="3:14" ht="15" customHeight="1" thickBot="1">
      <c r="C37" s="99"/>
      <c r="D37" s="100"/>
      <c r="E37" s="121"/>
      <c r="F37" s="122"/>
      <c r="G37" s="122"/>
      <c r="H37" s="122"/>
      <c r="I37" s="180"/>
      <c r="J37" s="181"/>
      <c r="K37" s="180"/>
      <c r="L37" s="181"/>
      <c r="M37" s="182"/>
      <c r="N37"/>
    </row>
    <row r="38" spans="3:14">
      <c r="N38"/>
    </row>
  </sheetData>
  <sheetProtection algorithmName="SHA-512" hashValue="K4rh1NemcA0/9fJqDEepBrbNLUpqiBNrJqAPatmhBsSQr+8R72olosdZvQO0vKPNKehOnXWi8D8daPrXO3tZbA==" saltValue="1sfbRghCQnJmiBy6KtHefA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3:D37"/>
    <mergeCell ref="E33:H33"/>
    <mergeCell ref="I33:J33"/>
    <mergeCell ref="L33:M33"/>
    <mergeCell ref="E34:H34"/>
    <mergeCell ref="I34:J34"/>
    <mergeCell ref="L34:M34"/>
    <mergeCell ref="K35:M35"/>
    <mergeCell ref="K36:M37"/>
    <mergeCell ref="E35:H35"/>
    <mergeCell ref="E36:H37"/>
    <mergeCell ref="I36:J37"/>
    <mergeCell ref="I35:J35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2">
    <cfRule type="expression" dxfId="1" priority="2">
      <formula>IF(C4="جمعه",TRUE,FALSE)</formula>
    </cfRule>
  </conditionalFormatting>
  <conditionalFormatting sqref="D4:D32">
    <cfRule type="expression" dxfId="0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B1:XFD1048576"/>
  <sheetViews>
    <sheetView showGridLines="0" showRowColHeaders="0" showZeros="0" rightToLeft="1" tabSelected="1" zoomScaleNormal="100" workbookViewId="0">
      <selection activeCell="C6" sqref="C6"/>
    </sheetView>
  </sheetViews>
  <sheetFormatPr defaultColWidth="10.75" defaultRowHeight="14.25"/>
  <cols>
    <col min="2" max="2" width="14.5" customWidth="1"/>
    <col min="3" max="3" width="100.25" customWidth="1"/>
  </cols>
  <sheetData>
    <row r="1" spans="2:3" ht="15" thickBot="1"/>
    <row r="2" spans="2:3" ht="22.5" thickBot="1">
      <c r="B2" s="26" t="s">
        <v>40</v>
      </c>
    </row>
    <row r="3" spans="2:3" ht="24.75" thickBot="1">
      <c r="B3" s="27" t="s">
        <v>18</v>
      </c>
      <c r="C3" s="28" t="s">
        <v>146</v>
      </c>
    </row>
    <row r="4" spans="2:3" ht="51.75" customHeight="1">
      <c r="C4" s="24" t="s">
        <v>141</v>
      </c>
    </row>
    <row r="5" spans="2:3" ht="54" customHeight="1">
      <c r="C5" s="24" t="s">
        <v>142</v>
      </c>
    </row>
    <row r="6" spans="2:3" ht="47.25" customHeight="1">
      <c r="C6" s="24" t="s">
        <v>143</v>
      </c>
    </row>
    <row r="7" spans="2:3" ht="26.25">
      <c r="C7" s="24" t="s">
        <v>144</v>
      </c>
    </row>
    <row r="1048576" spans="16384:16384">
      <c r="XFD1048576" t="s">
        <v>154</v>
      </c>
    </row>
  </sheetData>
  <sheetProtection algorithmName="SHA-512" hashValue="S8qMSpsYJFzKZ+sJiJK1dyT/lzmIYMtj9rEI8SbRYQ1cJuA5tVpzxjYMTeIpff2AVZJj789NxRWmbU9PVy9C2A==" saltValue="QyrKkJQucQJY261XU/6FUg==" spinCount="100000" sheet="1" objects="1" scenarios="1" formatCells="0" formatColumns="0" formatRows="0" insertColumns="0" insertRows="0" insertHyperlinks="0" sort="0" autoFilter="0" pivotTables="0"/>
  <hyperlinks>
    <hyperlink ref="B2" location="'صفحه اصلی'!A1" display="صفحه اصلی"/>
    <hyperlink ref="B3" location="مشخصات!A1" display="مشخصات"/>
  </hyperlinks>
  <pageMargins left="0.7" right="0.7" top="2.5" bottom="0.75" header="0.3" footer="0.3"/>
  <pageSetup paperSize="9" scale="87" orientation="landscape" r:id="rId1"/>
  <headerFooter>
    <oddHeader>&amp;C&amp;G</oddHeader>
  </headerFooter>
  <rowBreaks count="1" manualBreakCount="1">
    <brk id="14" max="16383" man="1"/>
  </rowBreaks>
  <colBreaks count="1" manualBreakCount="1">
    <brk id="3" max="1048575" man="1"/>
  </colBreaks>
  <legacyDrawingHF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XFD1048576"/>
  <sheetViews>
    <sheetView showGridLines="0" showRowColHeaders="0" showZeros="0" rightToLeft="1" zoomScaleNormal="100" workbookViewId="0">
      <selection activeCell="B3" sqref="B3"/>
    </sheetView>
  </sheetViews>
  <sheetFormatPr defaultRowHeight="14.25"/>
  <cols>
    <col min="2" max="2" width="14.5" customWidth="1"/>
    <col min="3" max="3" width="3.75" customWidth="1"/>
    <col min="4" max="4" width="14.5" bestFit="1" customWidth="1"/>
    <col min="5" max="5" width="15.625" customWidth="1"/>
    <col min="6" max="6" width="17.875" customWidth="1"/>
    <col min="7" max="7" width="20" customWidth="1"/>
    <col min="8" max="8" width="11.125" customWidth="1"/>
  </cols>
  <sheetData>
    <row r="1" spans="2:10" ht="15" thickBot="1"/>
    <row r="2" spans="2:10" ht="22.5" thickBot="1">
      <c r="B2" s="26" t="s">
        <v>40</v>
      </c>
      <c r="J2" s="25"/>
    </row>
    <row r="3" spans="2:10" ht="24.75" thickBot="1">
      <c r="B3" s="27" t="s">
        <v>145</v>
      </c>
    </row>
    <row r="4" spans="2:10" ht="32.25" customHeight="1" thickBot="1">
      <c r="D4" s="29" t="s">
        <v>2</v>
      </c>
      <c r="E4" s="71" t="s">
        <v>138</v>
      </c>
      <c r="F4" s="71"/>
      <c r="G4" s="29" t="s">
        <v>147</v>
      </c>
      <c r="H4" s="72">
        <v>812124</v>
      </c>
      <c r="I4" s="73"/>
    </row>
    <row r="5" spans="2:10" ht="34.5" customHeight="1" thickBot="1">
      <c r="D5" s="29" t="s">
        <v>0</v>
      </c>
      <c r="E5" s="67" t="s">
        <v>139</v>
      </c>
      <c r="F5" s="68"/>
      <c r="G5" s="29" t="s">
        <v>3</v>
      </c>
      <c r="H5" s="67" t="s">
        <v>41</v>
      </c>
      <c r="I5" s="74"/>
    </row>
    <row r="6" spans="2:10" ht="48.75" thickBot="1">
      <c r="D6" s="30" t="s">
        <v>1</v>
      </c>
      <c r="E6" s="67" t="s">
        <v>140</v>
      </c>
      <c r="F6" s="68"/>
      <c r="G6" s="30" t="s">
        <v>137</v>
      </c>
      <c r="H6" s="69">
        <v>0.33333333333333331</v>
      </c>
      <c r="I6" s="70"/>
    </row>
    <row r="1048576" spans="16384:16384">
      <c r="XFD1048576" t="s">
        <v>154</v>
      </c>
    </row>
  </sheetData>
  <sheetProtection algorithmName="SHA-512" hashValue="5e9taCf621bGqO6Fw8UjHYc4YfMyX5oL1dsgF+jZ97BOyzfT7SRVDHQJ/8H5UnpVGivvlBaTj/HNUKjdIEUtQg==" saltValue="JRdsrVRFJ8Xuvn044EkbMg==" spinCount="100000" sheet="1" objects="1" scenarios="1" formatCells="0" formatColumns="0" formatRows="0" insertColumns="0" insertRows="0" insertHyperlinks="0"/>
  <mergeCells count="6">
    <mergeCell ref="E6:F6"/>
    <mergeCell ref="H6:I6"/>
    <mergeCell ref="E4:F4"/>
    <mergeCell ref="E5:F5"/>
    <mergeCell ref="H4:I4"/>
    <mergeCell ref="H5:I5"/>
  </mergeCells>
  <hyperlinks>
    <hyperlink ref="B2" location="'صفحه اصلی'!A1" display="صفحه اصلی"/>
    <hyperlink ref="B3" location="'نکته ها'!A1" display="راهنما"/>
  </hyperlinks>
  <pageMargins left="0.7" right="0.7" top="2.25" bottom="0.75" header="0.3" footer="0.3"/>
  <pageSetup paperSize="9" orientation="landscape" r:id="rId1"/>
  <headerFooter>
    <oddHeader>&amp;C&amp;G</oddHeader>
  </headerFooter>
  <legacyDrawingHF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XFD1048576"/>
  <sheetViews>
    <sheetView showGridLines="0" showRowColHeaders="0" showZeros="0" rightToLeft="1" topLeftCell="B1" zoomScaleNormal="100" zoomScaleSheetLayoutView="100" workbookViewId="0">
      <pane ySplit="3" topLeftCell="A4" activePane="bottomLeft" state="frozen"/>
      <selection activeCell="P6" sqref="P6:Q6"/>
      <selection pane="bottomLeft" activeCell="P7" sqref="P7:Q7"/>
    </sheetView>
  </sheetViews>
  <sheetFormatPr defaultColWidth="9.125" defaultRowHeight="14.25"/>
  <cols>
    <col min="1" max="1" width="8.12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5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43" t="s">
        <v>11</v>
      </c>
      <c r="D4" s="44" t="s">
        <v>41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8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11" t="s">
        <v>17</v>
      </c>
      <c r="D5" s="12" t="s">
        <v>42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8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11" t="s">
        <v>13</v>
      </c>
      <c r="D6" s="12" t="s">
        <v>43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8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1" t="s">
        <v>19</v>
      </c>
      <c r="Q6" s="82"/>
      <c r="S6"/>
      <c r="T6"/>
      <c r="U6"/>
      <c r="V6"/>
      <c r="W6"/>
    </row>
    <row r="7" spans="3:23" ht="18" customHeight="1" thickBot="1">
      <c r="C7" s="11" t="s">
        <v>14</v>
      </c>
      <c r="D7" s="12" t="s">
        <v>44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8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13" t="s">
        <v>15</v>
      </c>
      <c r="D8" s="14" t="s">
        <v>45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8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13" t="s">
        <v>16</v>
      </c>
      <c r="D9" s="14" t="s">
        <v>46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8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13" t="s">
        <v>10</v>
      </c>
      <c r="D10" s="14" t="s">
        <v>47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8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11" t="s">
        <v>11</v>
      </c>
      <c r="D11" s="12" t="s">
        <v>48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8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17</v>
      </c>
      <c r="D12" s="21" t="s">
        <v>49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8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13" t="s">
        <v>13</v>
      </c>
      <c r="D13" s="14" t="s">
        <v>50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8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13" t="s">
        <v>14</v>
      </c>
      <c r="D14" s="14" t="s">
        <v>51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8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11" t="s">
        <v>15</v>
      </c>
      <c r="D15" s="12" t="s">
        <v>52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8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11" t="s">
        <v>16</v>
      </c>
      <c r="D16" s="12" t="s">
        <v>53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8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11" t="s">
        <v>10</v>
      </c>
      <c r="D17" s="12" t="s">
        <v>54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8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11" t="s">
        <v>11</v>
      </c>
      <c r="D18" s="12" t="s">
        <v>55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8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17</v>
      </c>
      <c r="D19" s="21" t="s">
        <v>56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8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13" t="s">
        <v>13</v>
      </c>
      <c r="D20" s="14" t="s">
        <v>57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8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13" t="s">
        <v>14</v>
      </c>
      <c r="D21" s="14" t="s">
        <v>58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8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13" t="s">
        <v>15</v>
      </c>
      <c r="D22" s="14" t="s">
        <v>59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8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13" t="s">
        <v>16</v>
      </c>
      <c r="D23" s="14" t="s">
        <v>60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8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13" t="s">
        <v>10</v>
      </c>
      <c r="D24" s="14" t="s">
        <v>61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8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11" t="s">
        <v>11</v>
      </c>
      <c r="D25" s="12" t="s">
        <v>62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8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17</v>
      </c>
      <c r="D26" s="21" t="s">
        <v>63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8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13</v>
      </c>
      <c r="D27" s="21" t="s">
        <v>64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8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14</v>
      </c>
      <c r="D28" s="21" t="s">
        <v>65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8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15</v>
      </c>
      <c r="D29" s="21" t="s">
        <v>66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8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16</v>
      </c>
      <c r="D30" s="21" t="s">
        <v>67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8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10</v>
      </c>
      <c r="D31" s="21" t="s">
        <v>68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8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11" t="s">
        <v>11</v>
      </c>
      <c r="D32" s="12" t="s">
        <v>69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8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>
      <c r="C33" s="20" t="s">
        <v>17</v>
      </c>
      <c r="D33" s="21" t="s">
        <v>70</v>
      </c>
      <c r="E33" s="6"/>
      <c r="F33" s="34"/>
      <c r="G33" s="34"/>
      <c r="H33" s="6"/>
      <c r="I33" s="47">
        <f>IFERROR(IF(ISBLANK(K33),IMABS((G33-F33)),""),"")</f>
        <v>0</v>
      </c>
      <c r="J33" s="47" t="str">
        <f>IFERROR(IF(ISBLANK(K33),"",IMABS(F33-G33)),"")</f>
        <v/>
      </c>
      <c r="K33" s="6"/>
      <c r="L33" s="48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49" t="str">
        <f>IFERROR(IF(AND(L33&lt;&gt;0,(L33&lt;مشخصات!$H$6)),مشخصات!$H$6-L33,"-"),"")</f>
        <v>-</v>
      </c>
    </row>
    <row r="34" spans="3:14" ht="18" customHeight="1" thickBot="1">
      <c r="C34" s="15" t="s">
        <v>71</v>
      </c>
      <c r="D34" s="16" t="s">
        <v>72</v>
      </c>
      <c r="E34" s="7"/>
      <c r="F34" s="36"/>
      <c r="G34" s="36"/>
      <c r="H34" s="7"/>
      <c r="I34" s="47">
        <f>IFERROR(IF(ISBLANK(K34),IMABS((G34-F34)),""),"")</f>
        <v>0</v>
      </c>
      <c r="J34" s="47" t="str">
        <f t="shared" ref="J34" si="3">IFERROR(IF(ISBLANK(K34),"",IMABS(F34-G34)),"")</f>
        <v/>
      </c>
      <c r="K34" s="7"/>
      <c r="L34" s="48">
        <f>IFERROR(IF(H34&lt;E34,(H34+1)-E34,(H34-E34))-(IF(F34&lt;G34,"",F34-G34)),"")</f>
        <v>0</v>
      </c>
      <c r="M34" s="62" t="str">
        <f>IFERROR(IF(L34&lt;مشخصات!$H$6,"-",L34-مشخصات!$H$6),"")</f>
        <v>-</v>
      </c>
      <c r="N34" s="64" t="str">
        <f>IFERROR(IF(AND(L34&lt;&gt;0,(L34&lt;مشخصات!$H$6)),مشخصات!$H$6-L34,"-"),"")</f>
        <v>-</v>
      </c>
    </row>
    <row r="35" spans="3:14" ht="26.1" customHeight="1">
      <c r="C35" s="93" t="s">
        <v>136</v>
      </c>
      <c r="D35" s="94"/>
      <c r="E35" s="130" t="s">
        <v>33</v>
      </c>
      <c r="F35" s="131"/>
      <c r="G35" s="131"/>
      <c r="H35" s="118"/>
      <c r="I35" s="117" t="s">
        <v>35</v>
      </c>
      <c r="J35" s="118"/>
      <c r="K35" s="22" t="s">
        <v>32</v>
      </c>
      <c r="L35" s="117" t="s">
        <v>34</v>
      </c>
      <c r="M35" s="132"/>
      <c r="N35"/>
    </row>
    <row r="36" spans="3:14" ht="26.1" customHeight="1">
      <c r="C36" s="95"/>
      <c r="D36" s="96"/>
      <c r="E36" s="110">
        <f>SUM(L4:L34)</f>
        <v>0</v>
      </c>
      <c r="F36" s="111"/>
      <c r="G36" s="111"/>
      <c r="H36" s="112"/>
      <c r="I36" s="113">
        <f>SUM(I4:I34)</f>
        <v>0</v>
      </c>
      <c r="J36" s="112"/>
      <c r="K36" s="18">
        <f>SUM(J4:J34)</f>
        <v>0</v>
      </c>
      <c r="L36" s="113">
        <f>SUM(M4:M34)</f>
        <v>0</v>
      </c>
      <c r="M36" s="114"/>
      <c r="N36"/>
    </row>
    <row r="37" spans="3:14" ht="19.5">
      <c r="C37" s="97"/>
      <c r="D37" s="98"/>
      <c r="E37" s="123" t="s">
        <v>38</v>
      </c>
      <c r="F37" s="101"/>
      <c r="G37" s="101"/>
      <c r="H37" s="101"/>
      <c r="I37" s="124" t="s">
        <v>149</v>
      </c>
      <c r="J37" s="124"/>
      <c r="K37" s="101" t="s">
        <v>39</v>
      </c>
      <c r="L37" s="102"/>
      <c r="M37" s="103"/>
      <c r="N37"/>
    </row>
    <row r="38" spans="3:14" ht="14.25" customHeight="1">
      <c r="C38" s="97"/>
      <c r="D38" s="98"/>
      <c r="E38" s="119">
        <f>SUMIF(C4:C34,"جمعه",L4:L34)</f>
        <v>0</v>
      </c>
      <c r="F38" s="120"/>
      <c r="G38" s="120"/>
      <c r="H38" s="120"/>
      <c r="I38" s="125">
        <f>SUM(N4:N34)</f>
        <v>0</v>
      </c>
      <c r="J38" s="125"/>
      <c r="K38" s="104">
        <f>L5+L6+L7+L15+L16+L17</f>
        <v>0</v>
      </c>
      <c r="L38" s="105"/>
      <c r="M38" s="106"/>
      <c r="N38"/>
    </row>
    <row r="39" spans="3:14" ht="17.25" customHeight="1" thickBot="1">
      <c r="C39" s="99"/>
      <c r="D39" s="100"/>
      <c r="E39" s="121"/>
      <c r="F39" s="122"/>
      <c r="G39" s="122"/>
      <c r="H39" s="122"/>
      <c r="I39" s="126"/>
      <c r="J39" s="126"/>
      <c r="K39" s="107"/>
      <c r="L39" s="108"/>
      <c r="M39" s="109"/>
      <c r="N39" s="38"/>
    </row>
    <row r="40" spans="3:14" ht="18.75" hidden="1" thickBot="1">
      <c r="E40" s="8"/>
      <c r="F40" s="9"/>
      <c r="G40" s="9"/>
      <c r="H40" s="9"/>
      <c r="I40" s="9"/>
      <c r="J40" s="9"/>
      <c r="K40" s="9"/>
      <c r="L40" s="9"/>
      <c r="M40" s="10"/>
      <c r="N40" s="39"/>
    </row>
    <row r="1048576" spans="16384:16384">
      <c r="XFD1048576" s="5" t="s">
        <v>154</v>
      </c>
    </row>
  </sheetData>
  <sheetProtection algorithmName="SHA-512" hashValue="VIyD31Iqxt7iTf4ZL4TmHofoLz484aMKUGt6CGDXC1qfIIfWvf5Wpi5RWeIRKBQLh3Aqvka0oQVbglvu+CERmw==" saltValue="QKGzpwqpUM0h+WeNne3owg==" spinCount="100000" sheet="1" objects="1" scenarios="1"/>
  <dataConsolidate/>
  <mergeCells count="33">
    <mergeCell ref="L2:M2"/>
    <mergeCell ref="E2:F2"/>
    <mergeCell ref="G2:J2"/>
    <mergeCell ref="E35:H35"/>
    <mergeCell ref="L35:M35"/>
    <mergeCell ref="P3:Q3"/>
    <mergeCell ref="C35:D39"/>
    <mergeCell ref="K37:M37"/>
    <mergeCell ref="K38:M39"/>
    <mergeCell ref="E36:H36"/>
    <mergeCell ref="L36:M36"/>
    <mergeCell ref="E3:F3"/>
    <mergeCell ref="G3:H3"/>
    <mergeCell ref="I35:J35"/>
    <mergeCell ref="I36:J36"/>
    <mergeCell ref="E38:H39"/>
    <mergeCell ref="E37:H37"/>
    <mergeCell ref="I37:J37"/>
    <mergeCell ref="I38:J39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/>
  </sheetPr>
  <dimension ref="B1:XFD1048576"/>
  <sheetViews>
    <sheetView showGridLines="0" showRowColHeaders="0" showZeros="0" rightToLeft="1" zoomScaleNormal="100" zoomScaleSheetLayoutView="100" workbookViewId="0">
      <selection activeCell="P8" sqref="P8:Q8"/>
    </sheetView>
  </sheetViews>
  <sheetFormatPr defaultColWidth="9.125" defaultRowHeight="14.25"/>
  <cols>
    <col min="1" max="1" width="8.75" style="5" customWidth="1"/>
    <col min="2" max="2" width="12.75" style="5" hidden="1" customWidth="1"/>
    <col min="3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8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14</v>
      </c>
      <c r="D4" s="51" t="s">
        <v>74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73</v>
      </c>
      <c r="D5" s="21" t="s">
        <v>75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IFERROR(IF(L5&gt;مشخصات!$H$6,L5-مشخصات!$H$6,"-"),"")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16</v>
      </c>
      <c r="D6" s="21" t="s">
        <v>76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IFERROR(IF(L6&gt;مشخصات!$H$6,L6-مشخصات!$H$6,"-"),"")</f>
        <v>-</v>
      </c>
      <c r="N6" s="49" t="str">
        <f>IFERROR(IF(AND(L6&lt;&gt;0,(L6&lt;مشخصات!$H$6)),مشخصات!$H$6-L6,"-"),"")</f>
        <v>-</v>
      </c>
      <c r="P6" s="133" t="s">
        <v>19</v>
      </c>
      <c r="Q6" s="134"/>
      <c r="S6"/>
      <c r="T6"/>
      <c r="U6"/>
      <c r="V6"/>
      <c r="W6"/>
    </row>
    <row r="7" spans="3:23" ht="18" customHeight="1" thickBot="1">
      <c r="C7" s="20" t="s">
        <v>10</v>
      </c>
      <c r="D7" s="21" t="s">
        <v>77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IFERROR(IF(L7&gt;مشخصات!$H$6,L7-مشخصات!$H$6,"-"),"")</f>
        <v>-</v>
      </c>
      <c r="N7" s="49" t="str">
        <f>IFERROR(IF(AND(L7&lt;&gt;0,(L7&lt;مشخصات!$H$6)),مشخصات!$H$6-L7,"-"),"")</f>
        <v>-</v>
      </c>
      <c r="P7" s="135" t="s">
        <v>20</v>
      </c>
      <c r="Q7" s="136"/>
      <c r="S7"/>
      <c r="T7"/>
      <c r="U7"/>
      <c r="V7"/>
      <c r="W7"/>
    </row>
    <row r="8" spans="3:23" ht="18" customHeight="1" thickBot="1">
      <c r="C8" s="20" t="s">
        <v>11</v>
      </c>
      <c r="D8" s="21" t="s">
        <v>78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IFERROR(IF(L8&gt;مشخصات!$H$6,L8-مشخصات!$H$6,"-"),"")</f>
        <v>-</v>
      </c>
      <c r="N8" s="49" t="str">
        <f>IFERROR(IF(AND(L8&lt;&gt;0,(L8&lt;مشخصات!$H$6)),مشخصات!$H$6-L8,"-"),"")</f>
        <v>-</v>
      </c>
      <c r="P8" s="83" t="s">
        <v>21</v>
      </c>
      <c r="Q8" s="84"/>
      <c r="S8"/>
      <c r="T8"/>
      <c r="U8"/>
      <c r="V8"/>
      <c r="W8"/>
    </row>
    <row r="9" spans="3:23" ht="18" customHeight="1" thickBot="1">
      <c r="C9" s="20" t="s">
        <v>17</v>
      </c>
      <c r="D9" s="21" t="s">
        <v>79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IFERROR(IF(L9&gt;مشخصات!$H$6,L9-مشخصات!$H$6,"-"),"")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71</v>
      </c>
      <c r="D10" s="21" t="s">
        <v>80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IFERROR(IF(L10&gt;مشخصات!$H$6,L10-مشخصات!$H$6,"-"),"")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14</v>
      </c>
      <c r="D11" s="21" t="s">
        <v>81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IFERROR(IF(L11&gt;مشخصات!$H$6,L11-مشخصات!$H$6,"-"),"")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73</v>
      </c>
      <c r="D12" s="21" t="s">
        <v>82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IFERROR(IF(L12&gt;مشخصات!$H$6,L12-مشخصات!$H$6,"-"),"")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16</v>
      </c>
      <c r="D13" s="21" t="s">
        <v>83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IFERROR(IF(L13&gt;مشخصات!$H$6,L13-مشخصات!$H$6,"-"),"")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10</v>
      </c>
      <c r="D14" s="21" t="s">
        <v>84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IFERROR(IF(L14&gt;مشخصات!$H$6,L14-مشخصات!$H$6,"-"),"")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11</v>
      </c>
      <c r="D15" s="21" t="s">
        <v>85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IFERROR(IF(L15&gt;مشخصات!$H$6,L15-مشخصات!$H$6,"-"),"")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20" t="s">
        <v>17</v>
      </c>
      <c r="D16" s="21" t="s">
        <v>86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IFERROR(IF(L16&gt;مشخصات!$H$6,L16-مشخصات!$H$6,"-"),"")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71</v>
      </c>
      <c r="D17" s="21" t="s">
        <v>87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IFERROR(IF(L17&gt;مشخصات!$H$6,L17-مشخصات!$H$6,"-"),"")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14</v>
      </c>
      <c r="D18" s="21" t="s">
        <v>88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IFERROR(IF(L18&gt;مشخصات!$H$6,L18-مشخصات!$H$6,"-"),"")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73</v>
      </c>
      <c r="D19" s="21" t="s">
        <v>89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IFERROR(IF(L19&gt;مشخصات!$H$6,L19-مشخصات!$H$6,"-"),"")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16</v>
      </c>
      <c r="D20" s="21" t="s">
        <v>90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IFERROR(IF(L20&gt;مشخصات!$H$6,L20-مشخصات!$H$6,"-"),"")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10</v>
      </c>
      <c r="D21" s="21" t="s">
        <v>91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IFERROR(IF(L21&gt;مشخصات!$H$6,L21-مشخصات!$H$6,"-"),"")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11</v>
      </c>
      <c r="D22" s="21" t="s">
        <v>92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IFERROR(IF(L22&gt;مشخصات!$H$6,L22-مشخصات!$H$6,"-"),"")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17</v>
      </c>
      <c r="D23" s="21" t="s">
        <v>93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IFERROR(IF(L23&gt;مشخصات!$H$6,L23-مشخصات!$H$6,"-"),"")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71</v>
      </c>
      <c r="D24" s="21" t="s">
        <v>94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IFERROR(IF(L24&gt;مشخصات!$H$6,L24-مشخصات!$H$6,"-"),"")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14</v>
      </c>
      <c r="D25" s="21" t="s">
        <v>95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IFERROR(IF(L25&gt;مشخصات!$H$6,L25-مشخصات!$H$6,"-"),"")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11" t="s">
        <v>73</v>
      </c>
      <c r="D26" s="12" t="s">
        <v>96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IFERROR(IF(L26&gt;مشخصات!$H$6,L26-مشخصات!$H$6,"-"),"")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16</v>
      </c>
      <c r="D27" s="21" t="s">
        <v>97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IFERROR(IF(L27&gt;مشخصات!$H$6,L27-مشخصات!$H$6,"-"),"")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10</v>
      </c>
      <c r="D28" s="21" t="s">
        <v>98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IFERROR(IF(L28&gt;مشخصات!$H$6,L28-مشخصات!$H$6,"-"),"")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11</v>
      </c>
      <c r="D29" s="21" t="s">
        <v>99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IFERROR(IF(L29&gt;مشخصات!$H$6,L29-مشخصات!$H$6,"-"),"")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17</v>
      </c>
      <c r="D30" s="21" t="s">
        <v>100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IFERROR(IF(L30&gt;مشخصات!$H$6,L30-مشخصات!$H$6,"-"),"")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71</v>
      </c>
      <c r="D31" s="21" t="s">
        <v>101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IFERROR(IF(L31&gt;مشخصات!$H$6,L31-مشخصات!$H$6,"-"),"")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14</v>
      </c>
      <c r="D32" s="21" t="s">
        <v>102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IFERROR(IF(L32&gt;مشخصات!$H$6,L32-مشخصات!$H$6,"-"),"")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>
      <c r="C33" s="20" t="s">
        <v>73</v>
      </c>
      <c r="D33" s="21" t="s">
        <v>103</v>
      </c>
      <c r="E33" s="6"/>
      <c r="F33" s="34"/>
      <c r="G33" s="34"/>
      <c r="H33" s="6"/>
      <c r="I33" s="47">
        <f>IFERROR(IF(ISBLANK(K33),IMABS((G33-F33)),""),"")</f>
        <v>0</v>
      </c>
      <c r="J33" s="47" t="str">
        <f>IFERROR(IF(ISBLANK(K33),"",IMABS(F33-G33)),"")</f>
        <v/>
      </c>
      <c r="K33" s="6"/>
      <c r="L33" s="47">
        <f>IFERROR(IF(H33&lt;E33,(H33+1)-E33,(H33-E33))-(IF(F33&lt;G33,"",F33-G33)),"")</f>
        <v>0</v>
      </c>
      <c r="M33" s="62" t="str">
        <f>IFERROR(IF(L33&gt;مشخصات!$H$6,L33-مشخصات!$H$6,"-"),"")</f>
        <v>-</v>
      </c>
      <c r="N33" s="49" t="str">
        <f>IFERROR(IF(AND(L33&lt;&gt;0,(L33&lt;مشخصات!$H$6)),مشخصات!$H$6-L33,"-"),"")</f>
        <v>-</v>
      </c>
    </row>
    <row r="34" spans="3:14" ht="18" customHeight="1" thickBot="1">
      <c r="C34" s="20" t="s">
        <v>16</v>
      </c>
      <c r="D34" s="21" t="s">
        <v>104</v>
      </c>
      <c r="E34" s="19"/>
      <c r="F34" s="35"/>
      <c r="G34" s="35"/>
      <c r="H34" s="19"/>
      <c r="I34" s="47">
        <f>IFERROR(IF(ISBLANK(K34),IMABS((G34-F34)),""),"")</f>
        <v>0</v>
      </c>
      <c r="J34" s="47" t="str">
        <f t="shared" ref="J34" si="3">IFERROR(IF(ISBLANK(K34),"",IMABS(F34-G34)),"")</f>
        <v/>
      </c>
      <c r="K34" s="19"/>
      <c r="L34" s="47">
        <f>IFERROR(IF(H34&lt;E34,(H34+1)-E34,(H34-E34))-(IF(F34&lt;G34,"",F34-G34)),"")</f>
        <v>0</v>
      </c>
      <c r="M34" s="62" t="str">
        <f>IFERROR(IF(L34&gt;مشخصات!$H$6,L34-مشخصات!$H$6,"-"),"")</f>
        <v>-</v>
      </c>
      <c r="N34" s="64" t="str">
        <f>IFERROR(IF(AND(L34&lt;&gt;0,(L34&lt;مشخصات!$H$6)),مشخصات!$H$6-L34,"-"),"")</f>
        <v>-</v>
      </c>
    </row>
    <row r="35" spans="3:14" ht="26.1" customHeight="1">
      <c r="C35" s="93" t="s">
        <v>136</v>
      </c>
      <c r="D35" s="94"/>
      <c r="E35" s="130" t="s">
        <v>33</v>
      </c>
      <c r="F35" s="131"/>
      <c r="G35" s="131"/>
      <c r="H35" s="118"/>
      <c r="I35" s="117" t="s">
        <v>35</v>
      </c>
      <c r="J35" s="118"/>
      <c r="K35" s="22" t="s">
        <v>32</v>
      </c>
      <c r="L35" s="117" t="s">
        <v>34</v>
      </c>
      <c r="M35" s="132"/>
      <c r="N35"/>
    </row>
    <row r="36" spans="3:14" ht="24">
      <c r="C36" s="95"/>
      <c r="D36" s="96"/>
      <c r="E36" s="110">
        <f>SUM(L4:L34)</f>
        <v>0</v>
      </c>
      <c r="F36" s="111"/>
      <c r="G36" s="111"/>
      <c r="H36" s="112"/>
      <c r="I36" s="113">
        <f>SUM(I4:I34)</f>
        <v>0</v>
      </c>
      <c r="J36" s="112"/>
      <c r="K36" s="18">
        <f>SUM(J4:J34)</f>
        <v>0</v>
      </c>
      <c r="L36" s="113">
        <f>SUM(M4:M34)</f>
        <v>0</v>
      </c>
      <c r="M36" s="114"/>
      <c r="N36"/>
    </row>
    <row r="37" spans="3:14" ht="19.5">
      <c r="C37" s="97"/>
      <c r="D37" s="98"/>
      <c r="E37" s="123" t="s">
        <v>38</v>
      </c>
      <c r="F37" s="101"/>
      <c r="G37" s="101"/>
      <c r="H37" s="101"/>
      <c r="I37" s="124" t="s">
        <v>149</v>
      </c>
      <c r="J37" s="124"/>
      <c r="K37" s="101" t="s">
        <v>39</v>
      </c>
      <c r="L37" s="102"/>
      <c r="M37" s="103"/>
      <c r="N37"/>
    </row>
    <row r="38" spans="3:14" ht="14.25" customHeight="1">
      <c r="C38" s="97"/>
      <c r="D38" s="98"/>
      <c r="E38" s="119">
        <f>SUMIF(C4:C34,"جمعه",L4:L34)</f>
        <v>0</v>
      </c>
      <c r="F38" s="120"/>
      <c r="G38" s="120"/>
      <c r="H38" s="120"/>
      <c r="I38" s="125">
        <f>SUM(N4:N34)</f>
        <v>0</v>
      </c>
      <c r="J38" s="125"/>
      <c r="K38" s="104">
        <f>L26</f>
        <v>0</v>
      </c>
      <c r="L38" s="105"/>
      <c r="M38" s="106"/>
      <c r="N38"/>
    </row>
    <row r="39" spans="3:14" ht="14.25" customHeight="1" thickBot="1">
      <c r="C39" s="99"/>
      <c r="D39" s="100"/>
      <c r="E39" s="121"/>
      <c r="F39" s="122"/>
      <c r="G39" s="122"/>
      <c r="H39" s="122"/>
      <c r="I39" s="126"/>
      <c r="J39" s="126"/>
      <c r="K39" s="107"/>
      <c r="L39" s="108"/>
      <c r="M39" s="109"/>
      <c r="N39" s="38"/>
    </row>
    <row r="1048576" spans="16384:16384">
      <c r="XFD1048576" s="5" t="s">
        <v>154</v>
      </c>
    </row>
  </sheetData>
  <sheetProtection algorithmName="SHA-512" hashValue="TVqO0RQuGFdOYkZdaWH+AW1PbE7s2rW3Uygpsjc1jRb7SjgndYb8JA/4KgyCkpWvHZOhEXuw96Mf99Cjpm0ZQw==" saltValue="rxGnyv5hIlX+x1XXuHlLTw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5:D39"/>
    <mergeCell ref="E35:H35"/>
    <mergeCell ref="I35:J35"/>
    <mergeCell ref="L35:M35"/>
    <mergeCell ref="E36:H36"/>
    <mergeCell ref="I36:J36"/>
    <mergeCell ref="L36:M36"/>
    <mergeCell ref="K37:M37"/>
    <mergeCell ref="K38:M39"/>
    <mergeCell ref="E38:H39"/>
    <mergeCell ref="E37:H37"/>
    <mergeCell ref="I37:J37"/>
    <mergeCell ref="I38:J39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4">
    <cfRule type="expression" dxfId="21" priority="2">
      <formula>IF(C4="جمعه",TRUE,FALSE)</formula>
    </cfRule>
  </conditionalFormatting>
  <conditionalFormatting sqref="D4:D34">
    <cfRule type="expression" dxfId="20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/>
  </sheetPr>
  <dimension ref="B1:XFD1048576"/>
  <sheetViews>
    <sheetView showGridLines="0" showRowColHeaders="0" showZeros="0" rightToLeft="1" zoomScaleNormal="100" zoomScaleSheetLayoutView="100" workbookViewId="0">
      <selection activeCell="P3" sqref="P3:Q3"/>
    </sheetView>
  </sheetViews>
  <sheetFormatPr defaultColWidth="9.125" defaultRowHeight="14.25"/>
  <cols>
    <col min="1" max="1" width="8.75" style="5" customWidth="1"/>
    <col min="2" max="2" width="12.75" style="5" hidden="1" customWidth="1"/>
    <col min="3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10</v>
      </c>
      <c r="D4" s="51" t="s">
        <v>105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11</v>
      </c>
      <c r="D5" s="21" t="s">
        <v>106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IFERROR(IF(L5&gt;مشخصات!$H$6,L5-مشخصات!$H$6,"-"),"")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17</v>
      </c>
      <c r="D6" s="21" t="s">
        <v>107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IFERROR(IF(L6&gt;مشخصات!$H$6,L6-مشخصات!$H$6,"-"),"")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71</v>
      </c>
      <c r="D7" s="21" t="s">
        <v>108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IFERROR(IF(L7&gt;مشخصات!$H$6,L7-مشخصات!$H$6,"-"),"")</f>
        <v>-</v>
      </c>
      <c r="N7" s="49" t="str">
        <f>IFERROR(IF(AND(L7&lt;&gt;0,(L7&lt;مشخصات!$H$6)),مشخصات!$H$6-L7,"-"),"")</f>
        <v>-</v>
      </c>
      <c r="P7" s="137" t="s">
        <v>20</v>
      </c>
      <c r="Q7" s="138"/>
      <c r="S7"/>
      <c r="T7"/>
      <c r="U7"/>
      <c r="V7"/>
      <c r="W7"/>
    </row>
    <row r="8" spans="3:23" ht="18" customHeight="1" thickBot="1">
      <c r="C8" s="20" t="s">
        <v>14</v>
      </c>
      <c r="D8" s="21" t="s">
        <v>109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IFERROR(IF(L8&gt;مشخصات!$H$6,L8-مشخصات!$H$6,"-"),"")</f>
        <v>-</v>
      </c>
      <c r="N8" s="49" t="str">
        <f>IFERROR(IF(AND(L8&lt;&gt;0,(L8&lt;مشخصات!$H$6)),مشخصات!$H$6-L8,"-"),"")</f>
        <v>-</v>
      </c>
      <c r="P8" s="135" t="s">
        <v>21</v>
      </c>
      <c r="Q8" s="136"/>
      <c r="S8"/>
      <c r="T8"/>
      <c r="U8"/>
      <c r="V8"/>
      <c r="W8"/>
    </row>
    <row r="9" spans="3:23" ht="18" customHeight="1" thickBot="1">
      <c r="C9" s="11" t="s">
        <v>73</v>
      </c>
      <c r="D9" s="12" t="s">
        <v>110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IFERROR(IF(L9&gt;مشخصات!$H$6,L9-مشخصات!$H$6,"-"),"")</f>
        <v>-</v>
      </c>
      <c r="N9" s="49" t="str">
        <f>IFERROR(IF(AND(L9&lt;&gt;0,(L9&lt;مشخصات!$H$6)),مشخصات!$H$6-L9,"-"),"")</f>
        <v>-</v>
      </c>
      <c r="P9" s="139" t="s">
        <v>22</v>
      </c>
      <c r="Q9" s="140"/>
      <c r="S9"/>
      <c r="T9"/>
      <c r="U9"/>
      <c r="V9"/>
      <c r="W9"/>
    </row>
    <row r="10" spans="3:23" ht="18" customHeight="1" thickBot="1">
      <c r="C10" s="20" t="s">
        <v>16</v>
      </c>
      <c r="D10" s="21" t="s">
        <v>111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IFERROR(IF(L10&gt;مشخصات!$H$6,L10-مشخصات!$H$6,"-"),"")</f>
        <v>-</v>
      </c>
      <c r="N10" s="49" t="str">
        <f>IFERROR(IF(AND(L10&lt;&gt;0,(L10&lt;مشخصات!$H$6)),مشخصات!$H$6-L10,"-"),"")</f>
        <v>-</v>
      </c>
      <c r="P10" s="87" t="s">
        <v>23</v>
      </c>
      <c r="Q10" s="88"/>
      <c r="S10"/>
      <c r="T10"/>
      <c r="U10"/>
      <c r="V10"/>
      <c r="W10"/>
    </row>
    <row r="11" spans="3:23" ht="18" customHeight="1" thickBot="1">
      <c r="C11" s="20" t="s">
        <v>10</v>
      </c>
      <c r="D11" s="21" t="s">
        <v>112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IFERROR(IF(L11&gt;مشخصات!$H$6,L11-مشخصات!$H$6,"-"),"")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11</v>
      </c>
      <c r="D12" s="21" t="s">
        <v>113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IFERROR(IF(L12&gt;مشخصات!$H$6,L12-مشخصات!$H$6,"-"),"")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17</v>
      </c>
      <c r="D13" s="21" t="s">
        <v>114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IFERROR(IF(L13&gt;مشخصات!$H$6,L13-مشخصات!$H$6,"-"),"")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71</v>
      </c>
      <c r="D14" s="21" t="s">
        <v>115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IFERROR(IF(L14&gt;مشخصات!$H$6,L14-مشخصات!$H$6,"-"),"")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14</v>
      </c>
      <c r="D15" s="21" t="s">
        <v>116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IFERROR(IF(L15&gt;مشخصات!$H$6,L15-مشخصات!$H$6,"-"),"")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20" t="s">
        <v>73</v>
      </c>
      <c r="D16" s="21" t="s">
        <v>117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IFERROR(IF(L16&gt;مشخصات!$H$6,L16-مشخصات!$H$6,"-"),"")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11" t="s">
        <v>16</v>
      </c>
      <c r="D17" s="12" t="s">
        <v>118</v>
      </c>
      <c r="E17" s="185"/>
      <c r="F17" s="186"/>
      <c r="G17" s="186"/>
      <c r="H17" s="185"/>
      <c r="I17" s="187">
        <f t="shared" si="0"/>
        <v>0</v>
      </c>
      <c r="J17" s="187" t="str">
        <f t="shared" si="1"/>
        <v/>
      </c>
      <c r="K17" s="185"/>
      <c r="L17" s="187">
        <f t="shared" si="2"/>
        <v>0</v>
      </c>
      <c r="M17" s="188" t="str">
        <f>IFERROR(IF(L17&gt;مشخصات!$H$6,L17-مشخصات!$H$6,"-"),"")</f>
        <v>-</v>
      </c>
      <c r="N17" s="18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11" t="s">
        <v>10</v>
      </c>
      <c r="D18" s="12" t="s">
        <v>119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IFERROR(IF(L18&gt;مشخصات!$H$6,L18-مشخصات!$H$6,"-"),"")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11</v>
      </c>
      <c r="D19" s="21" t="s">
        <v>120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IFERROR(IF(L19&gt;مشخصات!$H$6,L19-مشخصات!$H$6,"-"),"")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17</v>
      </c>
      <c r="D20" s="21" t="s">
        <v>121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IFERROR(IF(L20&gt;مشخصات!$H$6,L20-مشخصات!$H$6,"-"),"")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71</v>
      </c>
      <c r="D21" s="21" t="s">
        <v>122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IFERROR(IF(L21&gt;مشخصات!$H$6,L21-مشخصات!$H$6,"-"),"")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14</v>
      </c>
      <c r="D22" s="21" t="s">
        <v>123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IFERROR(IF(L22&gt;مشخصات!$H$6,L22-مشخصات!$H$6,"-"),"")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73</v>
      </c>
      <c r="D23" s="21" t="s">
        <v>124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IFERROR(IF(L23&gt;مشخصات!$H$6,L23-مشخصات!$H$6,"-"),"")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16</v>
      </c>
      <c r="D24" s="21" t="s">
        <v>125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IFERROR(IF(L24&gt;مشخصات!$H$6,L24-مشخصات!$H$6,"-"),"")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10</v>
      </c>
      <c r="D25" s="21" t="s">
        <v>126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IFERROR(IF(L25&gt;مشخصات!$H$6,L25-مشخصات!$H$6,"-"),"")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11</v>
      </c>
      <c r="D26" s="21" t="s">
        <v>127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IFERROR(IF(L26&gt;مشخصات!$H$6,L26-مشخصات!$H$6,"-"),"")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17</v>
      </c>
      <c r="D27" s="21" t="s">
        <v>128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IFERROR(IF(L27&gt;مشخصات!$H$6,L27-مشخصات!$H$6,"-"),"")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71</v>
      </c>
      <c r="D28" s="21" t="s">
        <v>129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IFERROR(IF(L28&gt;مشخصات!$H$6,L28-مشخصات!$H$6,"-"),"")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14</v>
      </c>
      <c r="D29" s="21" t="s">
        <v>130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IFERROR(IF(L29&gt;مشخصات!$H$6,L29-مشخصات!$H$6,"-"),"")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73</v>
      </c>
      <c r="D30" s="21" t="s">
        <v>131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IFERROR(IF(L30&gt;مشخصات!$H$6,L30-مشخصات!$H$6,"-"),"")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16</v>
      </c>
      <c r="D31" s="21" t="s">
        <v>132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IFERROR(IF(L31&gt;مشخصات!$H$6,L31-مشخصات!$H$6,"-"),"")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10</v>
      </c>
      <c r="D32" s="21" t="s">
        <v>133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IFERROR(IF(L32&gt;مشخصات!$H$6,L32-مشخصات!$H$6,"-"),"")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>
      <c r="C33" s="20" t="s">
        <v>11</v>
      </c>
      <c r="D33" s="21" t="s">
        <v>134</v>
      </c>
      <c r="E33" s="6"/>
      <c r="F33" s="34"/>
      <c r="G33" s="34"/>
      <c r="H33" s="6"/>
      <c r="I33" s="47">
        <f>IFERROR(IF(ISBLANK(K33),IMABS((G33-F33)),""),"")</f>
        <v>0</v>
      </c>
      <c r="J33" s="47" t="str">
        <f>IFERROR(IF(ISBLANK(K33),"",IMABS(F33-G33)),"")</f>
        <v/>
      </c>
      <c r="K33" s="6"/>
      <c r="L33" s="47">
        <f>IFERROR(IF(H33&lt;E33,(H33+1)-E33,(H33-E33))-(IF(F33&lt;G33,"",F33-G33)),"")</f>
        <v>0</v>
      </c>
      <c r="M33" s="62" t="str">
        <f>IFERROR(IF(L33&gt;مشخصات!$H$6,L33-مشخصات!$H$6,"-"),"")</f>
        <v>-</v>
      </c>
      <c r="N33" s="49" t="str">
        <f>IFERROR(IF(AND(L33&lt;&gt;0,(L33&lt;مشخصات!$H$6)),مشخصات!$H$6-L33,"-"),"")</f>
        <v>-</v>
      </c>
    </row>
    <row r="34" spans="3:14" ht="18" customHeight="1" thickBot="1">
      <c r="C34" s="20" t="s">
        <v>17</v>
      </c>
      <c r="D34" s="21" t="s">
        <v>135</v>
      </c>
      <c r="E34" s="19"/>
      <c r="F34" s="35"/>
      <c r="G34" s="35"/>
      <c r="H34" s="19"/>
      <c r="I34" s="47">
        <f>IFERROR(IF(ISBLANK(K34),IMABS((G34-F34)),""),"")</f>
        <v>0</v>
      </c>
      <c r="J34" s="47" t="str">
        <f t="shared" ref="J34" si="3">IFERROR(IF(ISBLANK(K34),"",IMABS(F34-G34)),"")</f>
        <v/>
      </c>
      <c r="K34" s="19"/>
      <c r="L34" s="47">
        <f>IFERROR(IF(H34&lt;E34,(H34+1)-E34,(H34-E34))-(IF(F34&lt;G34,"",F34-G34)),"")</f>
        <v>0</v>
      </c>
      <c r="M34" s="62" t="str">
        <f>IFERROR(IF(L34&gt;مشخصات!$H$6,L34-مشخصات!$H$6,"-"),"")</f>
        <v>-</v>
      </c>
      <c r="N34" s="64" t="str">
        <f>IFERROR(IF(AND(L34&lt;&gt;0,(L34&lt;مشخصات!$H$6)),مشخصات!$H$6-L34,"-"),"")</f>
        <v>-</v>
      </c>
    </row>
    <row r="35" spans="3:14" ht="26.1" customHeight="1">
      <c r="C35" s="93" t="s">
        <v>136</v>
      </c>
      <c r="D35" s="94"/>
      <c r="E35" s="130" t="s">
        <v>33</v>
      </c>
      <c r="F35" s="131"/>
      <c r="G35" s="131"/>
      <c r="H35" s="118"/>
      <c r="I35" s="117" t="s">
        <v>35</v>
      </c>
      <c r="J35" s="118"/>
      <c r="K35" s="22" t="s">
        <v>32</v>
      </c>
      <c r="L35" s="117" t="s">
        <v>34</v>
      </c>
      <c r="M35" s="132"/>
      <c r="N35"/>
    </row>
    <row r="36" spans="3:14" ht="24">
      <c r="C36" s="95"/>
      <c r="D36" s="96"/>
      <c r="E36" s="110">
        <f>SUM(L4:L34)</f>
        <v>0</v>
      </c>
      <c r="F36" s="111"/>
      <c r="G36" s="111"/>
      <c r="H36" s="112"/>
      <c r="I36" s="113">
        <f>SUM(I4:I34)</f>
        <v>0</v>
      </c>
      <c r="J36" s="112"/>
      <c r="K36" s="18">
        <f>SUM(J4:J34)</f>
        <v>0</v>
      </c>
      <c r="L36" s="113">
        <f>SUM(M4:M34)</f>
        <v>0</v>
      </c>
      <c r="M36" s="114"/>
      <c r="N36"/>
    </row>
    <row r="37" spans="3:14" ht="19.5">
      <c r="C37" s="97"/>
      <c r="D37" s="98"/>
      <c r="E37" s="123" t="s">
        <v>38</v>
      </c>
      <c r="F37" s="101"/>
      <c r="G37" s="101"/>
      <c r="H37" s="101"/>
      <c r="I37" s="124" t="s">
        <v>149</v>
      </c>
      <c r="J37" s="124"/>
      <c r="K37" s="101" t="s">
        <v>39</v>
      </c>
      <c r="L37" s="102"/>
      <c r="M37" s="103"/>
      <c r="N37"/>
    </row>
    <row r="38" spans="3:14" ht="14.25" customHeight="1">
      <c r="C38" s="97"/>
      <c r="D38" s="98"/>
      <c r="E38" s="119">
        <f>SUMIF(C4:C34,"جمعه",L4:L34)</f>
        <v>0</v>
      </c>
      <c r="F38" s="120"/>
      <c r="G38" s="120"/>
      <c r="H38" s="120"/>
      <c r="I38" s="125">
        <f>SUM(N4:N34)</f>
        <v>0</v>
      </c>
      <c r="J38" s="125"/>
      <c r="K38" s="104">
        <f>L9+L17+L18</f>
        <v>0</v>
      </c>
      <c r="L38" s="105"/>
      <c r="M38" s="106"/>
      <c r="N38"/>
    </row>
    <row r="39" spans="3:14" ht="18.75" customHeight="1" thickBot="1">
      <c r="C39" s="99"/>
      <c r="D39" s="100"/>
      <c r="E39" s="121"/>
      <c r="F39" s="122"/>
      <c r="G39" s="122"/>
      <c r="H39" s="122"/>
      <c r="I39" s="126"/>
      <c r="J39" s="126"/>
      <c r="K39" s="107"/>
      <c r="L39" s="108"/>
      <c r="M39" s="109"/>
      <c r="N39" s="38"/>
    </row>
    <row r="1048576" spans="16384:16384">
      <c r="XFD1048576" s="5" t="s">
        <v>154</v>
      </c>
    </row>
  </sheetData>
  <sheetProtection algorithmName="SHA-512" hashValue="XbBGD+4gi3wZITBG7dQKRBZuqnr/3Eq/FIoCoRWPW6I7SEH1CBu8a0jqjJmCia/CfRywV1ZP47Og6h15cFQKEA==" saltValue="hFj3uLidhKLuAlbMw3iBDg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5:D39"/>
    <mergeCell ref="E35:H35"/>
    <mergeCell ref="I35:J35"/>
    <mergeCell ref="L35:M35"/>
    <mergeCell ref="E36:H36"/>
    <mergeCell ref="I36:J36"/>
    <mergeCell ref="L36:M36"/>
    <mergeCell ref="K37:M37"/>
    <mergeCell ref="K38:M39"/>
    <mergeCell ref="E38:H39"/>
    <mergeCell ref="E37:H37"/>
    <mergeCell ref="I37:J37"/>
    <mergeCell ref="I38:J39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4">
    <cfRule type="expression" dxfId="19" priority="2">
      <formula>IF(C4="جمعه",TRUE,FALSE)</formula>
    </cfRule>
  </conditionalFormatting>
  <conditionalFormatting sqref="D4:D34">
    <cfRule type="expression" dxfId="18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autoPageBreaks="0"/>
  </sheetPr>
  <dimension ref="A1:XFD1048576"/>
  <sheetViews>
    <sheetView showGridLines="0" showRowColHeaders="0" showZeros="0" rightToLeft="1" topLeftCell="B1" zoomScaleNormal="100" zoomScaleSheetLayoutView="100" workbookViewId="0">
      <selection activeCell="P3" sqref="P3:Q3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71</v>
      </c>
      <c r="D4" s="51" t="s">
        <v>155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14</v>
      </c>
      <c r="D5" s="21" t="s">
        <v>156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IFERROR(IF(L5&gt;مشخصات!$H$6,L5-مشخصات!$H$6,"-"),"")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73</v>
      </c>
      <c r="D6" s="21" t="s">
        <v>157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IFERROR(IF(L6&gt;مشخصات!$H$6,L6-مشخصات!$H$6,"-"),"")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16</v>
      </c>
      <c r="D7" s="21" t="s">
        <v>158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IFERROR(IF(L7&gt;مشخصات!$H$6,L7-مشخصات!$H$6,"-"),"")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10</v>
      </c>
      <c r="D8" s="21" t="s">
        <v>159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IFERROR(IF(L8&gt;مشخصات!$H$6,L8-مشخصات!$H$6,"-"),"")</f>
        <v>-</v>
      </c>
      <c r="N8" s="49" t="str">
        <f>IFERROR(IF(AND(L8&lt;&gt;0,(L8&lt;مشخصات!$H$6)),مشخصات!$H$6-L8,"-"),"")</f>
        <v>-</v>
      </c>
      <c r="P8" s="133" t="s">
        <v>21</v>
      </c>
      <c r="Q8" s="134"/>
      <c r="S8"/>
      <c r="T8"/>
      <c r="U8"/>
      <c r="V8"/>
      <c r="W8"/>
    </row>
    <row r="9" spans="3:23" ht="18" customHeight="1" thickBot="1">
      <c r="C9" s="20" t="s">
        <v>11</v>
      </c>
      <c r="D9" s="21" t="s">
        <v>160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IFERROR(IF(L9&gt;مشخصات!$H$6,L9-مشخصات!$H$6,"-"),"")</f>
        <v>-</v>
      </c>
      <c r="N9" s="49" t="str">
        <f>IFERROR(IF(AND(L9&lt;&gt;0,(L9&lt;مشخصات!$H$6)),مشخصات!$H$6-L9,"-"),"")</f>
        <v>-</v>
      </c>
      <c r="P9" s="135" t="s">
        <v>22</v>
      </c>
      <c r="Q9" s="136"/>
      <c r="S9"/>
      <c r="T9"/>
      <c r="U9"/>
      <c r="V9"/>
      <c r="W9"/>
    </row>
    <row r="10" spans="3:23" ht="18" customHeight="1" thickBot="1">
      <c r="C10" s="20" t="s">
        <v>17</v>
      </c>
      <c r="D10" s="21" t="s">
        <v>161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IFERROR(IF(L10&gt;مشخصات!$H$6,L10-مشخصات!$H$6,"-"),"")</f>
        <v>-</v>
      </c>
      <c r="N10" s="49" t="str">
        <f>IFERROR(IF(AND(L10&lt;&gt;0,(L10&lt;مشخصات!$H$6)),مشخصات!$H$6-L10,"-"),"")</f>
        <v>-</v>
      </c>
      <c r="P10" s="139" t="s">
        <v>23</v>
      </c>
      <c r="Q10" s="140"/>
      <c r="S10"/>
      <c r="T10"/>
      <c r="U10"/>
      <c r="V10"/>
      <c r="W10"/>
    </row>
    <row r="11" spans="3:23" ht="18" customHeight="1" thickBot="1">
      <c r="C11" s="20" t="s">
        <v>71</v>
      </c>
      <c r="D11" s="21" t="s">
        <v>162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IFERROR(IF(L11&gt;مشخصات!$H$6,L11-مشخصات!$H$6,"-"),"")</f>
        <v>-</v>
      </c>
      <c r="N11" s="49" t="str">
        <f>IFERROR(IF(AND(L11&lt;&gt;0,(L11&lt;مشخصات!$H$6)),مشخصات!$H$6-L11,"-"),"")</f>
        <v>-</v>
      </c>
      <c r="P11" s="87" t="s">
        <v>24</v>
      </c>
      <c r="Q11" s="88"/>
      <c r="S11"/>
      <c r="T11"/>
      <c r="U11"/>
      <c r="V11"/>
      <c r="W11"/>
    </row>
    <row r="12" spans="3:23" ht="18" customHeight="1" thickBot="1">
      <c r="C12" s="20" t="s">
        <v>14</v>
      </c>
      <c r="D12" s="21" t="s">
        <v>163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IFERROR(IF(L12&gt;مشخصات!$H$6,L12-مشخصات!$H$6,"-"),"")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73</v>
      </c>
      <c r="D13" s="21" t="s">
        <v>164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IFERROR(IF(L13&gt;مشخصات!$H$6,L13-مشخصات!$H$6,"-"),"")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16</v>
      </c>
      <c r="D14" s="21" t="s">
        <v>165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IFERROR(IF(L14&gt;مشخصات!$H$6,L14-مشخصات!$H$6,"-"),"")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10</v>
      </c>
      <c r="D15" s="21" t="s">
        <v>166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IFERROR(IF(L15&gt;مشخصات!$H$6,L15-مشخصات!$H$6,"-"),"")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20" t="s">
        <v>11</v>
      </c>
      <c r="D16" s="21" t="s">
        <v>167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IFERROR(IF(L16&gt;مشخصات!$H$6,L16-مشخصات!$H$6,"-"),"")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17</v>
      </c>
      <c r="D17" s="21" t="s">
        <v>168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IFERROR(IF(L17&gt;مشخصات!$H$6,L17-مشخصات!$H$6,"-"),"")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71</v>
      </c>
      <c r="D18" s="21" t="s">
        <v>169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IFERROR(IF(L18&gt;مشخصات!$H$6,L18-مشخصات!$H$6,"-"),"")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14</v>
      </c>
      <c r="D19" s="21" t="s">
        <v>170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IFERROR(IF(L19&gt;مشخصات!$H$6,L19-مشخصات!$H$6,"-"),"")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73</v>
      </c>
      <c r="D20" s="21" t="s">
        <v>171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IFERROR(IF(L20&gt;مشخصات!$H$6,L20-مشخصات!$H$6,"-"),"")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16</v>
      </c>
      <c r="D21" s="21" t="s">
        <v>172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IFERROR(IF(L21&gt;مشخصات!$H$6,L21-مشخصات!$H$6,"-"),"")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10</v>
      </c>
      <c r="D22" s="21" t="s">
        <v>173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IFERROR(IF(L22&gt;مشخصات!$H$6,L22-مشخصات!$H$6,"-"),"")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11</v>
      </c>
      <c r="D23" s="21" t="s">
        <v>174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IFERROR(IF(L23&gt;مشخصات!$H$6,L23-مشخصات!$H$6,"-"),"")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17</v>
      </c>
      <c r="D24" s="21" t="s">
        <v>175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IFERROR(IF(L24&gt;مشخصات!$H$6,L24-مشخصات!$H$6,"-"),"")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71</v>
      </c>
      <c r="D25" s="21" t="s">
        <v>176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IFERROR(IF(L25&gt;مشخصات!$H$6,L25-مشخصات!$H$6,"-"),"")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14</v>
      </c>
      <c r="D26" s="21" t="s">
        <v>177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IFERROR(IF(L26&gt;مشخصات!$H$6,L26-مشخصات!$H$6,"-"),"")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73</v>
      </c>
      <c r="D27" s="21" t="s">
        <v>178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IFERROR(IF(L27&gt;مشخصات!$H$6,L27-مشخصات!$H$6,"-"),"")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16</v>
      </c>
      <c r="D28" s="21" t="s">
        <v>179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IFERROR(IF(L28&gt;مشخصات!$H$6,L28-مشخصات!$H$6,"-"),"")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10</v>
      </c>
      <c r="D29" s="21" t="s">
        <v>180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IFERROR(IF(L29&gt;مشخصات!$H$6,L29-مشخصات!$H$6,"-"),"")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11</v>
      </c>
      <c r="D30" s="21" t="s">
        <v>181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IFERROR(IF(L30&gt;مشخصات!$H$6,L30-مشخصات!$H$6,"-"),"")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11" t="s">
        <v>17</v>
      </c>
      <c r="D31" s="12" t="s">
        <v>182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IFERROR(IF(L31&gt;مشخصات!$H$6,L31-مشخصات!$H$6,"-"),"")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71</v>
      </c>
      <c r="D32" s="21" t="s">
        <v>183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IFERROR(IF(L32&gt;مشخصات!$H$6,L32-مشخصات!$H$6,"-"),"")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>
      <c r="C33" s="20" t="s">
        <v>14</v>
      </c>
      <c r="D33" s="21" t="s">
        <v>184</v>
      </c>
      <c r="E33" s="6"/>
      <c r="F33" s="34"/>
      <c r="G33" s="34"/>
      <c r="H33" s="6"/>
      <c r="I33" s="47">
        <f>IFERROR(IF(ISBLANK(K33),IMABS((G33-F33)),""),"")</f>
        <v>0</v>
      </c>
      <c r="J33" s="47" t="str">
        <f>IFERROR(IF(ISBLANK(K33),"",IMABS(F33-G33)),"")</f>
        <v/>
      </c>
      <c r="K33" s="6"/>
      <c r="L33" s="47">
        <f>IFERROR(IF(H33&lt;E33,(H33+1)-E33,(H33-E33))-(IF(F33&lt;G33,"",F33-G33)),"")</f>
        <v>0</v>
      </c>
      <c r="M33" s="62" t="str">
        <f>IFERROR(IF(L33&gt;مشخصات!$H$6,L33-مشخصات!$H$6,"-"),"")</f>
        <v>-</v>
      </c>
      <c r="N33" s="49" t="str">
        <f>IFERROR(IF(AND(L33&lt;&gt;0,(L33&lt;مشخصات!$H$6)),مشخصات!$H$6-L33,"-"),"")</f>
        <v>-</v>
      </c>
    </row>
    <row r="34" spans="3:14" ht="18" customHeight="1" thickBot="1">
      <c r="C34" s="20" t="s">
        <v>73</v>
      </c>
      <c r="D34" s="21" t="s">
        <v>185</v>
      </c>
      <c r="E34" s="19"/>
      <c r="F34" s="35"/>
      <c r="G34" s="35"/>
      <c r="H34" s="19"/>
      <c r="I34" s="47">
        <f>IFERROR(IF(ISBLANK(K34),IMABS((G34-F34)),""),"")</f>
        <v>0</v>
      </c>
      <c r="J34" s="47" t="str">
        <f t="shared" ref="J34" si="3">IFERROR(IF(ISBLANK(K34),"",IMABS(F34-G34)),"")</f>
        <v/>
      </c>
      <c r="K34" s="19"/>
      <c r="L34" s="47">
        <f>IFERROR(IF(H34&lt;E34,(H34+1)-E34,(H34-E34))-(IF(F34&lt;G34,"",F34-G34)),"")</f>
        <v>0</v>
      </c>
      <c r="M34" s="62" t="str">
        <f>IFERROR(IF(L34&gt;مشخصات!$H$6,L34-مشخصات!$H$6,"-"),"")</f>
        <v>-</v>
      </c>
      <c r="N34" s="64" t="str">
        <f>IFERROR(IF(AND(L34&lt;&gt;0,(L34&lt;مشخصات!$H$6)),مشخصات!$H$6-L34,"-"),"")</f>
        <v>-</v>
      </c>
    </row>
    <row r="35" spans="3:14" ht="26.1" customHeight="1">
      <c r="C35" s="93" t="s">
        <v>136</v>
      </c>
      <c r="D35" s="94"/>
      <c r="E35" s="130" t="s">
        <v>33</v>
      </c>
      <c r="F35" s="131"/>
      <c r="G35" s="131"/>
      <c r="H35" s="118"/>
      <c r="I35" s="117" t="s">
        <v>35</v>
      </c>
      <c r="J35" s="118"/>
      <c r="K35" s="22" t="s">
        <v>32</v>
      </c>
      <c r="L35" s="117" t="s">
        <v>34</v>
      </c>
      <c r="M35" s="132"/>
      <c r="N35"/>
    </row>
    <row r="36" spans="3:14" ht="24">
      <c r="C36" s="95"/>
      <c r="D36" s="96"/>
      <c r="E36" s="110">
        <f>SUM(L4:L34)</f>
        <v>0</v>
      </c>
      <c r="F36" s="111"/>
      <c r="G36" s="111"/>
      <c r="H36" s="112"/>
      <c r="I36" s="113">
        <f>SUM(I4:I34)</f>
        <v>0</v>
      </c>
      <c r="J36" s="112"/>
      <c r="K36" s="18">
        <f>SUM(J4:J34)</f>
        <v>0</v>
      </c>
      <c r="L36" s="113">
        <f>SUM(M4:M34)</f>
        <v>0</v>
      </c>
      <c r="M36" s="114"/>
      <c r="N36"/>
    </row>
    <row r="37" spans="3:14" ht="19.5">
      <c r="C37" s="97"/>
      <c r="D37" s="98"/>
      <c r="E37" s="123" t="s">
        <v>38</v>
      </c>
      <c r="F37" s="101"/>
      <c r="G37" s="101"/>
      <c r="H37" s="101"/>
      <c r="I37" s="124" t="s">
        <v>149</v>
      </c>
      <c r="J37" s="124"/>
      <c r="K37" s="101" t="s">
        <v>39</v>
      </c>
      <c r="L37" s="102"/>
      <c r="M37" s="103"/>
      <c r="N37"/>
    </row>
    <row r="38" spans="3:14" ht="14.25" customHeight="1">
      <c r="C38" s="97"/>
      <c r="D38" s="98"/>
      <c r="E38" s="119">
        <f>SUMIF(C4:C34,"جمعه",L4:L34)</f>
        <v>0</v>
      </c>
      <c r="F38" s="120"/>
      <c r="G38" s="120"/>
      <c r="H38" s="120"/>
      <c r="I38" s="125">
        <f>SUM(N4:N34)</f>
        <v>0</v>
      </c>
      <c r="J38" s="125"/>
      <c r="K38" s="104">
        <f>L31</f>
        <v>0</v>
      </c>
      <c r="L38" s="105"/>
      <c r="M38" s="106"/>
      <c r="N38"/>
    </row>
    <row r="39" spans="3:14" ht="18.75" customHeight="1" thickBot="1">
      <c r="C39" s="99"/>
      <c r="D39" s="100"/>
      <c r="E39" s="121"/>
      <c r="F39" s="122"/>
      <c r="G39" s="122"/>
      <c r="H39" s="122"/>
      <c r="I39" s="126"/>
      <c r="J39" s="126"/>
      <c r="K39" s="107"/>
      <c r="L39" s="108"/>
      <c r="M39" s="109"/>
      <c r="N39" s="38"/>
    </row>
    <row r="1048576" spans="16384:16384">
      <c r="XFD1048576" s="5" t="s">
        <v>154</v>
      </c>
    </row>
  </sheetData>
  <sheetProtection algorithmName="SHA-512" hashValue="+wwsh3HdiZ26l3aHkNO4YZbU27XQOg7iJBQDxZmGJqCff1h7uMEsuxiaZthPrEFI1rZOlk50A3omFwYPvMGFsA==" saltValue="gSheFW5LNMvf6nv3rnvWIQ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5:D39"/>
    <mergeCell ref="E35:H35"/>
    <mergeCell ref="I35:J35"/>
    <mergeCell ref="L35:M35"/>
    <mergeCell ref="E36:H36"/>
    <mergeCell ref="I36:J36"/>
    <mergeCell ref="L36:M36"/>
    <mergeCell ref="K37:M37"/>
    <mergeCell ref="K38:M39"/>
    <mergeCell ref="E38:H39"/>
    <mergeCell ref="E37:H37"/>
    <mergeCell ref="I37:J37"/>
    <mergeCell ref="I38:J39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4">
    <cfRule type="expression" dxfId="17" priority="2">
      <formula>IF(C4="جمعه",TRUE,FALSE)</formula>
    </cfRule>
  </conditionalFormatting>
  <conditionalFormatting sqref="D4:D34">
    <cfRule type="expression" dxfId="16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autoPageBreaks="0"/>
  </sheetPr>
  <dimension ref="B1:W39"/>
  <sheetViews>
    <sheetView showGridLines="0" showRowColHeaders="0" showZeros="0" rightToLeft="1" zoomScaleNormal="100" zoomScaleSheetLayoutView="100" workbookViewId="0">
      <selection activeCell="P6" sqref="P6:Q6"/>
    </sheetView>
  </sheetViews>
  <sheetFormatPr defaultColWidth="9.125" defaultRowHeight="14.25"/>
  <cols>
    <col min="1" max="1" width="8.75" style="5" customWidth="1"/>
    <col min="2" max="2" width="12.75" style="5" hidden="1" customWidth="1"/>
    <col min="3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16</v>
      </c>
      <c r="D4" s="51" t="s">
        <v>186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10</v>
      </c>
      <c r="D5" s="21" t="s">
        <v>187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IFERROR(IF(L5&gt;مشخصات!$H$6,L5-مشخصات!$H$6,"-"),"")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11</v>
      </c>
      <c r="D6" s="21" t="s">
        <v>188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IFERROR(IF(L6&gt;مشخصات!$H$6,L6-مشخصات!$H$6,"-"),"")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17</v>
      </c>
      <c r="D7" s="21" t="s">
        <v>189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IFERROR(IF(L7&gt;مشخصات!$H$6,L7-مشخصات!$H$6,"-"),"")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71</v>
      </c>
      <c r="D8" s="21" t="s">
        <v>190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IFERROR(IF(L8&gt;مشخصات!$H$6,L8-مشخصات!$H$6,"-"),"")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14</v>
      </c>
      <c r="D9" s="21" t="s">
        <v>191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IFERROR(IF(L9&gt;مشخصات!$H$6,L9-مشخصات!$H$6,"-"),"")</f>
        <v>-</v>
      </c>
      <c r="N9" s="49" t="str">
        <f>IFERROR(IF(AND(L9&lt;&gt;0,(L9&lt;مشخصات!$H$6)),مشخصات!$H$6-L9,"-"),"")</f>
        <v>-</v>
      </c>
      <c r="P9" s="141" t="s">
        <v>22</v>
      </c>
      <c r="Q9" s="142"/>
      <c r="S9"/>
      <c r="T9"/>
      <c r="U9"/>
      <c r="V9"/>
      <c r="W9"/>
    </row>
    <row r="10" spans="3:23" ht="18" customHeight="1" thickBot="1">
      <c r="C10" s="11" t="s">
        <v>73</v>
      </c>
      <c r="D10" s="12" t="s">
        <v>192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IFERROR(IF(L10&gt;مشخصات!$H$6,L10-مشخصات!$H$6,"-"),"")</f>
        <v>-</v>
      </c>
      <c r="N10" s="49" t="str">
        <f>IFERROR(IF(AND(L10&lt;&gt;0,(L10&lt;مشخصات!$H$6)),مشخصات!$H$6-L10,"-"),"")</f>
        <v>-</v>
      </c>
      <c r="P10" s="135" t="s">
        <v>23</v>
      </c>
      <c r="Q10" s="136"/>
      <c r="S10"/>
      <c r="T10"/>
      <c r="U10"/>
      <c r="V10"/>
      <c r="W10"/>
    </row>
    <row r="11" spans="3:23" ht="18" customHeight="1" thickBot="1">
      <c r="C11" s="11" t="s">
        <v>16</v>
      </c>
      <c r="D11" s="12" t="s">
        <v>193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IFERROR(IF(L11&gt;مشخصات!$H$6,L11-مشخصات!$H$6,"-"),"")</f>
        <v>-</v>
      </c>
      <c r="N11" s="49" t="str">
        <f>IFERROR(IF(AND(L11&lt;&gt;0,(L11&lt;مشخصات!$H$6)),مشخصات!$H$6-L11,"-"),"")</f>
        <v>-</v>
      </c>
      <c r="P11" s="139" t="s">
        <v>24</v>
      </c>
      <c r="Q11" s="140"/>
      <c r="S11"/>
      <c r="T11"/>
      <c r="U11"/>
      <c r="V11"/>
      <c r="W11"/>
    </row>
    <row r="12" spans="3:23" ht="18" customHeight="1" thickBot="1">
      <c r="C12" s="20" t="s">
        <v>10</v>
      </c>
      <c r="D12" s="21" t="s">
        <v>194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IFERROR(IF(L12&gt;مشخصات!$H$6,L12-مشخصات!$H$6,"-"),"")</f>
        <v>-</v>
      </c>
      <c r="N12" s="49" t="str">
        <f>IFERROR(IF(AND(L12&lt;&gt;0,(L12&lt;مشخصات!$H$6)),مشخصات!$H$6-L12,"-"),"")</f>
        <v>-</v>
      </c>
      <c r="P12" s="89" t="s">
        <v>25</v>
      </c>
      <c r="Q12" s="90"/>
      <c r="S12"/>
      <c r="T12"/>
      <c r="U12"/>
      <c r="V12"/>
      <c r="W12"/>
    </row>
    <row r="13" spans="3:23" ht="18" customHeight="1" thickBot="1">
      <c r="C13" s="20" t="s">
        <v>11</v>
      </c>
      <c r="D13" s="21" t="s">
        <v>195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IFERROR(IF(L13&gt;مشخصات!$H$6,L13-مشخصات!$H$6,"-"),"")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17</v>
      </c>
      <c r="D14" s="21" t="s">
        <v>196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IFERROR(IF(L14&gt;مشخصات!$H$6,L14-مشخصات!$H$6,"-"),"")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71</v>
      </c>
      <c r="D15" s="21" t="s">
        <v>197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IFERROR(IF(L15&gt;مشخصات!$H$6,L15-مشخصات!$H$6,"-"),"")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20" t="s">
        <v>14</v>
      </c>
      <c r="D16" s="21" t="s">
        <v>198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IFERROR(IF(L16&gt;مشخصات!$H$6,L16-مشخصات!$H$6,"-"),"")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73</v>
      </c>
      <c r="D17" s="21" t="s">
        <v>199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IFERROR(IF(L17&gt;مشخصات!$H$6,L17-مشخصات!$H$6,"-"),"")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16</v>
      </c>
      <c r="D18" s="21" t="s">
        <v>200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IFERROR(IF(L18&gt;مشخصات!$H$6,L18-مشخصات!$H$6,"-"),"")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10</v>
      </c>
      <c r="D19" s="21" t="s">
        <v>201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IFERROR(IF(L19&gt;مشخصات!$H$6,L19-مشخصات!$H$6,"-"),"")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11</v>
      </c>
      <c r="D20" s="21" t="s">
        <v>202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IFERROR(IF(L20&gt;مشخصات!$H$6,L20-مشخصات!$H$6,"-"),"")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17</v>
      </c>
      <c r="D21" s="21" t="s">
        <v>203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IFERROR(IF(L21&gt;مشخصات!$H$6,L21-مشخصات!$H$6,"-"),"")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71</v>
      </c>
      <c r="D22" s="21" t="s">
        <v>204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IFERROR(IF(L22&gt;مشخصات!$H$6,L22-مشخصات!$H$6,"-"),"")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14</v>
      </c>
      <c r="D23" s="21" t="s">
        <v>205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IFERROR(IF(L23&gt;مشخصات!$H$6,L23-مشخصات!$H$6,"-"),"")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73</v>
      </c>
      <c r="D24" s="21" t="s">
        <v>206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IFERROR(IF(L24&gt;مشخصات!$H$6,L24-مشخصات!$H$6,"-"),"")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16</v>
      </c>
      <c r="D25" s="21" t="s">
        <v>207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IFERROR(IF(L25&gt;مشخصات!$H$6,L25-مشخصات!$H$6,"-"),"")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10</v>
      </c>
      <c r="D26" s="21" t="s">
        <v>208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IFERROR(IF(L26&gt;مشخصات!$H$6,L26-مشخصات!$H$6,"-"),"")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11</v>
      </c>
      <c r="D27" s="21" t="s">
        <v>209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IFERROR(IF(L27&gt;مشخصات!$H$6,L27-مشخصات!$H$6,"-"),"")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17</v>
      </c>
      <c r="D28" s="21" t="s">
        <v>210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IFERROR(IF(L28&gt;مشخصات!$H$6,L28-مشخصات!$H$6,"-"),"")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71</v>
      </c>
      <c r="D29" s="21" t="s">
        <v>211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IFERROR(IF(L29&gt;مشخصات!$H$6,L29-مشخصات!$H$6,"-"),"")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14</v>
      </c>
      <c r="D30" s="21" t="s">
        <v>212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IFERROR(IF(L30&gt;مشخصات!$H$6,L30-مشخصات!$H$6,"-"),"")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73</v>
      </c>
      <c r="D31" s="21" t="s">
        <v>213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IFERROR(IF(L31&gt;مشخصات!$H$6,L31-مشخصات!$H$6,"-"),"")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16</v>
      </c>
      <c r="D32" s="21" t="s">
        <v>214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IFERROR(IF(L32&gt;مشخصات!$H$6,L32-مشخصات!$H$6,"-"),"")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>
      <c r="C33" s="20" t="s">
        <v>10</v>
      </c>
      <c r="D33" s="21" t="s">
        <v>215</v>
      </c>
      <c r="E33" s="6"/>
      <c r="F33" s="34"/>
      <c r="G33" s="34"/>
      <c r="H33" s="6"/>
      <c r="I33" s="47">
        <f>IFERROR(IF(ISBLANK(K33),IMABS((G33-F33)),""),"")</f>
        <v>0</v>
      </c>
      <c r="J33" s="47" t="str">
        <f>IFERROR(IF(ISBLANK(K33),"",IMABS(F33-G33)),"")</f>
        <v/>
      </c>
      <c r="K33" s="6"/>
      <c r="L33" s="47">
        <f>IFERROR(IF(H33&lt;E33,(H33+1)-E33,(H33-E33))-(IF(F33&lt;G33,"",F33-G33)),"")</f>
        <v>0</v>
      </c>
      <c r="M33" s="62" t="str">
        <f>IFERROR(IF(L33&gt;مشخصات!$H$6,L33-مشخصات!$H$6,"-"),"")</f>
        <v>-</v>
      </c>
      <c r="N33" s="49" t="str">
        <f>IFERROR(IF(AND(L33&lt;&gt;0,(L33&lt;مشخصات!$H$6)),مشخصات!$H$6-L33,"-"),"")</f>
        <v>-</v>
      </c>
    </row>
    <row r="34" spans="3:14" ht="18" customHeight="1" thickBot="1">
      <c r="C34" s="20" t="s">
        <v>11</v>
      </c>
      <c r="D34" s="21" t="s">
        <v>216</v>
      </c>
      <c r="E34" s="19"/>
      <c r="F34" s="35"/>
      <c r="G34" s="35"/>
      <c r="H34" s="19"/>
      <c r="I34" s="47">
        <f>IFERROR(IF(ISBLANK(K34),IMABS((G34-F34)),""),"")</f>
        <v>0</v>
      </c>
      <c r="J34" s="47" t="str">
        <f t="shared" ref="J34" si="3">IFERROR(IF(ISBLANK(K34),"",IMABS(F34-G34)),"")</f>
        <v/>
      </c>
      <c r="K34" s="19"/>
      <c r="L34" s="47">
        <f>IFERROR(IF(H34&lt;E34,(H34+1)-E34,(H34-E34))-(IF(F34&lt;G34,"",F34-G34)),"")</f>
        <v>0</v>
      </c>
      <c r="M34" s="62" t="str">
        <f>IFERROR(IF(L34&gt;مشخصات!$H$6,L34-مشخصات!$H$6,"-"),"")</f>
        <v>-</v>
      </c>
      <c r="N34" s="64" t="str">
        <f>IFERROR(IF(AND(L34&lt;&gt;0,(L34&lt;مشخصات!$H$6)),مشخصات!$H$6-L34,"-"),"")</f>
        <v>-</v>
      </c>
    </row>
    <row r="35" spans="3:14" ht="26.1" customHeight="1">
      <c r="C35" s="93" t="s">
        <v>136</v>
      </c>
      <c r="D35" s="94"/>
      <c r="E35" s="130" t="s">
        <v>33</v>
      </c>
      <c r="F35" s="131"/>
      <c r="G35" s="131"/>
      <c r="H35" s="118"/>
      <c r="I35" s="117" t="s">
        <v>35</v>
      </c>
      <c r="J35" s="118"/>
      <c r="K35" s="22" t="s">
        <v>32</v>
      </c>
      <c r="L35" s="117" t="s">
        <v>34</v>
      </c>
      <c r="M35" s="132"/>
      <c r="N35"/>
    </row>
    <row r="36" spans="3:14" ht="24">
      <c r="C36" s="95"/>
      <c r="D36" s="96"/>
      <c r="E36" s="110">
        <f>SUM(L4:L34)</f>
        <v>0</v>
      </c>
      <c r="F36" s="111"/>
      <c r="G36" s="111"/>
      <c r="H36" s="112"/>
      <c r="I36" s="113">
        <f>SUM(I4:I34)</f>
        <v>0</v>
      </c>
      <c r="J36" s="112"/>
      <c r="K36" s="18">
        <f>SUM(J4:J34)</f>
        <v>0</v>
      </c>
      <c r="L36" s="113">
        <f>SUM(M4:M34)</f>
        <v>0</v>
      </c>
      <c r="M36" s="114"/>
      <c r="N36"/>
    </row>
    <row r="37" spans="3:14" ht="19.5">
      <c r="C37" s="97"/>
      <c r="D37" s="98"/>
      <c r="E37" s="123" t="s">
        <v>38</v>
      </c>
      <c r="F37" s="101"/>
      <c r="G37" s="101"/>
      <c r="H37" s="101"/>
      <c r="I37" s="124" t="s">
        <v>149</v>
      </c>
      <c r="J37" s="124"/>
      <c r="K37" s="101" t="s">
        <v>39</v>
      </c>
      <c r="L37" s="102"/>
      <c r="M37" s="103"/>
      <c r="N37"/>
    </row>
    <row r="38" spans="3:14" ht="14.25" customHeight="1">
      <c r="C38" s="97"/>
      <c r="D38" s="98"/>
      <c r="E38" s="119">
        <f>SUMIF(C4:C34,"جمعه",L4:L34)</f>
        <v>0</v>
      </c>
      <c r="F38" s="120"/>
      <c r="G38" s="120"/>
      <c r="H38" s="120"/>
      <c r="I38" s="125">
        <f>SUM(N4:N34)</f>
        <v>0</v>
      </c>
      <c r="J38" s="125"/>
      <c r="K38" s="104">
        <f>L10+L11</f>
        <v>0</v>
      </c>
      <c r="L38" s="105"/>
      <c r="M38" s="106"/>
      <c r="N38"/>
    </row>
    <row r="39" spans="3:14" ht="18.75" customHeight="1" thickBot="1">
      <c r="C39" s="99"/>
      <c r="D39" s="100"/>
      <c r="E39" s="121"/>
      <c r="F39" s="122"/>
      <c r="G39" s="122"/>
      <c r="H39" s="122"/>
      <c r="I39" s="126"/>
      <c r="J39" s="126"/>
      <c r="K39" s="107"/>
      <c r="L39" s="108"/>
      <c r="M39" s="109"/>
      <c r="N39" s="38"/>
    </row>
  </sheetData>
  <sheetProtection algorithmName="SHA-512" hashValue="Qi14fe0bt645z2UOF4Th8Xu1omfhzPUcCpoUqtpidi1xbpEkqLAiUFqiaYyDWqytn8tAE6tWVzN6KlWL7OtpwA==" saltValue="FWvlwlvBvytNU5NLgktkvA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5:D39"/>
    <mergeCell ref="E35:H35"/>
    <mergeCell ref="I35:J35"/>
    <mergeCell ref="L35:M35"/>
    <mergeCell ref="E36:H36"/>
    <mergeCell ref="I36:J36"/>
    <mergeCell ref="L36:M36"/>
    <mergeCell ref="K37:M37"/>
    <mergeCell ref="K38:M39"/>
    <mergeCell ref="E38:H39"/>
    <mergeCell ref="E37:H37"/>
    <mergeCell ref="I37:J37"/>
    <mergeCell ref="I38:J39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4">
    <cfRule type="expression" dxfId="15" priority="2">
      <formula>IF(C4="جمعه",TRUE,FALSE)</formula>
    </cfRule>
  </conditionalFormatting>
  <conditionalFormatting sqref="D4:D34">
    <cfRule type="expression" dxfId="14" priority="1">
      <formula>IF(C4="جمعه",TRUE,FALSE)</formula>
    </cfRule>
  </conditionalFormatting>
  <hyperlinks>
    <hyperlink ref="P3" location="'صفحه اصلی'!A1" display="صفحه اصلی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  <hyperlink ref="P6" location="اردیبهشت!E4" display="اردیبهش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autoPageBreaks="0"/>
  </sheetPr>
  <dimension ref="A1:W39"/>
  <sheetViews>
    <sheetView showGridLines="0" showRowColHeaders="0" showZeros="0" rightToLeft="1" topLeftCell="B1" zoomScaleNormal="100" zoomScaleSheetLayoutView="100" workbookViewId="0">
      <selection activeCell="P6" sqref="P6:Q6"/>
    </sheetView>
  </sheetViews>
  <sheetFormatPr defaultColWidth="9.125" defaultRowHeight="14.25"/>
  <cols>
    <col min="1" max="1" width="4.375" style="5" hidden="1" customWidth="1"/>
    <col min="2" max="4" width="8.75" style="5" customWidth="1"/>
    <col min="5" max="8" width="4.75" style="5" customWidth="1"/>
    <col min="9" max="9" width="5.75" style="5" customWidth="1"/>
    <col min="10" max="10" width="6.75" style="5" customWidth="1"/>
    <col min="11" max="11" width="13.75" style="5" customWidth="1"/>
    <col min="12" max="14" width="8.75" style="5" customWidth="1"/>
    <col min="15" max="15" width="2.375" style="5" customWidth="1"/>
    <col min="16" max="16" width="11.25" style="5" bestFit="1" customWidth="1"/>
    <col min="17" max="17" width="10.25" style="5" customWidth="1"/>
    <col min="18" max="18" width="9.875" style="5" bestFit="1" customWidth="1"/>
    <col min="19" max="19" width="15.875" style="5" customWidth="1"/>
    <col min="20" max="20" width="10.125" style="5" customWidth="1"/>
    <col min="21" max="21" width="8.625" style="5" customWidth="1"/>
    <col min="22" max="22" width="9.875" style="5" bestFit="1" customWidth="1"/>
    <col min="23" max="23" width="10.125" style="5" bestFit="1" customWidth="1"/>
    <col min="24" max="16384" width="9.125" style="5"/>
  </cols>
  <sheetData>
    <row r="1" spans="3:23" ht="12" customHeight="1" thickBot="1"/>
    <row r="2" spans="3:23" ht="24" customHeight="1" thickBot="1">
      <c r="C2" s="40" t="str">
        <f>مشخصات!D4</f>
        <v xml:space="preserve">        نام </v>
      </c>
      <c r="D2" s="41" t="str">
        <f>مشخصات!E4</f>
        <v>محمود</v>
      </c>
      <c r="E2" s="129" t="str">
        <f>مشخصات!D5</f>
        <v xml:space="preserve">   نام خانوادگی</v>
      </c>
      <c r="F2" s="129"/>
      <c r="G2" s="127" t="str">
        <f>مشخصات!E5</f>
        <v>بنی اسدی</v>
      </c>
      <c r="H2" s="127"/>
      <c r="I2" s="127"/>
      <c r="J2" s="127"/>
      <c r="K2" s="42" t="str">
        <f>مشخصات!D6</f>
        <v xml:space="preserve">       سمت</v>
      </c>
      <c r="L2" s="127" t="str">
        <f>مشخصات!E6</f>
        <v>مدیر مالی</v>
      </c>
      <c r="M2" s="128"/>
      <c r="N2" s="59"/>
    </row>
    <row r="3" spans="3:23" ht="32.25" thickBot="1">
      <c r="C3" s="52" t="s">
        <v>4</v>
      </c>
      <c r="D3" s="53" t="s">
        <v>5</v>
      </c>
      <c r="E3" s="115" t="s">
        <v>6</v>
      </c>
      <c r="F3" s="116"/>
      <c r="G3" s="115" t="s">
        <v>7</v>
      </c>
      <c r="H3" s="116"/>
      <c r="I3" s="54" t="s">
        <v>31</v>
      </c>
      <c r="J3" s="57" t="s">
        <v>32</v>
      </c>
      <c r="K3" s="55" t="s">
        <v>36</v>
      </c>
      <c r="L3" s="53" t="s">
        <v>8</v>
      </c>
      <c r="M3" s="60" t="s">
        <v>9</v>
      </c>
      <c r="N3" s="56" t="s">
        <v>148</v>
      </c>
      <c r="P3" s="91" t="s">
        <v>40</v>
      </c>
      <c r="Q3" s="92"/>
    </row>
    <row r="4" spans="3:23" ht="18" customHeight="1" thickBot="1">
      <c r="C4" s="50" t="s">
        <v>17</v>
      </c>
      <c r="D4" s="51" t="s">
        <v>415</v>
      </c>
      <c r="E4" s="45"/>
      <c r="F4" s="46"/>
      <c r="G4" s="46"/>
      <c r="H4" s="45"/>
      <c r="I4" s="47">
        <f>IFERROR(IF(ISBLANK(K4),IMABS((G4-F4)),""),"")</f>
        <v>0</v>
      </c>
      <c r="J4" s="47" t="str">
        <f>IFERROR(IF(ISBLANK(K4),"",IMABS(F4-G4)),"")</f>
        <v/>
      </c>
      <c r="K4" s="45"/>
      <c r="L4" s="47">
        <f>IFERROR(IF(H4&lt;E4,(H4+1)-E4,(H4-E4))-(IF(F4&lt;G4,"",F4-G4)),"")</f>
        <v>0</v>
      </c>
      <c r="M4" s="61" t="str">
        <f>IFERROR(IF(L4&lt;مشخصات!$H$6,"-",L4-مشخصات!$H$6),"")</f>
        <v>-</v>
      </c>
      <c r="N4" s="63" t="str">
        <f>IFERROR(IF(AND(L4&lt;&gt;0,(L4&lt;مشخصات!$H$6)),مشخصات!$H$6-L4,"-"),"")</f>
        <v>-</v>
      </c>
      <c r="P4" s="77" t="s">
        <v>18</v>
      </c>
      <c r="Q4" s="78"/>
      <c r="S4"/>
      <c r="T4"/>
      <c r="U4"/>
      <c r="V4"/>
      <c r="W4"/>
    </row>
    <row r="5" spans="3:23" ht="18" customHeight="1" thickBot="1">
      <c r="C5" s="20" t="s">
        <v>71</v>
      </c>
      <c r="D5" s="21" t="s">
        <v>416</v>
      </c>
      <c r="E5" s="6"/>
      <c r="F5" s="34"/>
      <c r="G5" s="34"/>
      <c r="H5" s="6"/>
      <c r="I5" s="47">
        <f t="shared" ref="I5:I32" si="0">IFERROR(IF(ISBLANK(K5),IMABS((G5-F5)),""),"")</f>
        <v>0</v>
      </c>
      <c r="J5" s="47" t="str">
        <f t="shared" ref="J5:J32" si="1">IFERROR(IF(ISBLANK(K5),"",IMABS(F5-G5)),"")</f>
        <v/>
      </c>
      <c r="K5" s="6"/>
      <c r="L5" s="47">
        <f t="shared" ref="L5:L32" si="2">IFERROR(IF(H5&lt;E5,(H5+1)-E5,(H5-E5))-(IF(F5&lt;G5,"",F5-G5)),"")</f>
        <v>0</v>
      </c>
      <c r="M5" s="62" t="str">
        <f>IFERROR(IF(L5&lt;مشخصات!$H$6,"-",L5-مشخصات!$H$6),"")</f>
        <v>-</v>
      </c>
      <c r="N5" s="49" t="str">
        <f>IFERROR(IF(AND(L5&lt;&gt;0,(L5&lt;مشخصات!$H$6)),مشخصات!$H$6-L5,"-"),"")</f>
        <v>-</v>
      </c>
      <c r="P5" s="79" t="s">
        <v>145</v>
      </c>
      <c r="Q5" s="80"/>
      <c r="S5"/>
      <c r="T5"/>
      <c r="U5"/>
      <c r="V5"/>
      <c r="W5"/>
    </row>
    <row r="6" spans="3:23" ht="18" customHeight="1" thickBot="1">
      <c r="C6" s="20" t="s">
        <v>14</v>
      </c>
      <c r="D6" s="21" t="s">
        <v>417</v>
      </c>
      <c r="E6" s="6"/>
      <c r="F6" s="34"/>
      <c r="G6" s="34"/>
      <c r="H6" s="6"/>
      <c r="I6" s="47">
        <f t="shared" si="0"/>
        <v>0</v>
      </c>
      <c r="J6" s="47" t="str">
        <f t="shared" si="1"/>
        <v/>
      </c>
      <c r="K6" s="6"/>
      <c r="L6" s="47">
        <f t="shared" si="2"/>
        <v>0</v>
      </c>
      <c r="M6" s="62" t="str">
        <f>IFERROR(IF(L6&lt;مشخصات!$H$6,"-",L6-مشخصات!$H$6),"")</f>
        <v>-</v>
      </c>
      <c r="N6" s="49" t="str">
        <f>IFERROR(IF(AND(L6&lt;&gt;0,(L6&lt;مشخصات!$H$6)),مشخصات!$H$6-L6,"-"),"")</f>
        <v>-</v>
      </c>
      <c r="P6" s="85" t="s">
        <v>19</v>
      </c>
      <c r="Q6" s="86"/>
      <c r="S6"/>
      <c r="T6"/>
      <c r="U6"/>
      <c r="V6"/>
      <c r="W6"/>
    </row>
    <row r="7" spans="3:23" ht="18" customHeight="1" thickBot="1">
      <c r="C7" s="20" t="s">
        <v>73</v>
      </c>
      <c r="D7" s="21" t="s">
        <v>418</v>
      </c>
      <c r="E7" s="6"/>
      <c r="F7" s="34"/>
      <c r="G7" s="34"/>
      <c r="H7" s="6"/>
      <c r="I7" s="47">
        <f t="shared" si="0"/>
        <v>0</v>
      </c>
      <c r="J7" s="47" t="str">
        <f t="shared" si="1"/>
        <v/>
      </c>
      <c r="K7" s="6"/>
      <c r="L7" s="47">
        <f t="shared" si="2"/>
        <v>0</v>
      </c>
      <c r="M7" s="62" t="str">
        <f>IFERROR(IF(L7&lt;مشخصات!$H$6,"-",L7-مشخصات!$H$6),"")</f>
        <v>-</v>
      </c>
      <c r="N7" s="49" t="str">
        <f>IFERROR(IF(AND(L7&lt;&gt;0,(L7&lt;مشخصات!$H$6)),مشخصات!$H$6-L7,"-"),"")</f>
        <v>-</v>
      </c>
      <c r="P7" s="83" t="s">
        <v>20</v>
      </c>
      <c r="Q7" s="84"/>
      <c r="S7"/>
      <c r="T7"/>
      <c r="U7"/>
      <c r="V7"/>
      <c r="W7"/>
    </row>
    <row r="8" spans="3:23" ht="18" customHeight="1" thickBot="1">
      <c r="C8" s="20" t="s">
        <v>16</v>
      </c>
      <c r="D8" s="21" t="s">
        <v>419</v>
      </c>
      <c r="E8" s="6"/>
      <c r="F8" s="34"/>
      <c r="G8" s="34"/>
      <c r="H8" s="6"/>
      <c r="I8" s="47">
        <f t="shared" si="0"/>
        <v>0</v>
      </c>
      <c r="J8" s="47" t="str">
        <f t="shared" si="1"/>
        <v/>
      </c>
      <c r="K8" s="6"/>
      <c r="L8" s="47">
        <f t="shared" si="2"/>
        <v>0</v>
      </c>
      <c r="M8" s="62" t="str">
        <f>IFERROR(IF(L8&lt;مشخصات!$H$6,"-",L8-مشخصات!$H$6),"")</f>
        <v>-</v>
      </c>
      <c r="N8" s="49" t="str">
        <f>IFERROR(IF(AND(L8&lt;&gt;0,(L8&lt;مشخصات!$H$6)),مشخصات!$H$6-L8,"-"),"")</f>
        <v>-</v>
      </c>
      <c r="P8" s="85" t="s">
        <v>21</v>
      </c>
      <c r="Q8" s="86"/>
      <c r="S8"/>
      <c r="T8"/>
      <c r="U8"/>
      <c r="V8"/>
      <c r="W8"/>
    </row>
    <row r="9" spans="3:23" ht="18" customHeight="1" thickBot="1">
      <c r="C9" s="20" t="s">
        <v>10</v>
      </c>
      <c r="D9" s="21" t="s">
        <v>420</v>
      </c>
      <c r="E9" s="6"/>
      <c r="F9" s="34"/>
      <c r="G9" s="34"/>
      <c r="H9" s="6"/>
      <c r="I9" s="47">
        <f t="shared" si="0"/>
        <v>0</v>
      </c>
      <c r="J9" s="47" t="str">
        <f t="shared" si="1"/>
        <v/>
      </c>
      <c r="K9" s="6"/>
      <c r="L9" s="47">
        <f t="shared" si="2"/>
        <v>0</v>
      </c>
      <c r="M9" s="62" t="str">
        <f>IFERROR(IF(L9&lt;مشخصات!$H$6,"-",L9-مشخصات!$H$6),"")</f>
        <v>-</v>
      </c>
      <c r="N9" s="49" t="str">
        <f>IFERROR(IF(AND(L9&lt;&gt;0,(L9&lt;مشخصات!$H$6)),مشخصات!$H$6-L9,"-"),"")</f>
        <v>-</v>
      </c>
      <c r="P9" s="87" t="s">
        <v>22</v>
      </c>
      <c r="Q9" s="88"/>
      <c r="S9"/>
      <c r="T9"/>
      <c r="U9"/>
      <c r="V9"/>
      <c r="W9"/>
    </row>
    <row r="10" spans="3:23" ht="18" customHeight="1" thickBot="1">
      <c r="C10" s="20" t="s">
        <v>11</v>
      </c>
      <c r="D10" s="21" t="s">
        <v>421</v>
      </c>
      <c r="E10" s="6"/>
      <c r="F10" s="34"/>
      <c r="G10" s="34"/>
      <c r="H10" s="6"/>
      <c r="I10" s="47">
        <f t="shared" si="0"/>
        <v>0</v>
      </c>
      <c r="J10" s="47" t="str">
        <f t="shared" si="1"/>
        <v/>
      </c>
      <c r="K10" s="6"/>
      <c r="L10" s="47">
        <f t="shared" si="2"/>
        <v>0</v>
      </c>
      <c r="M10" s="62" t="str">
        <f>IFERROR(IF(L10&lt;مشخصات!$H$6,"-",L10-مشخصات!$H$6),"")</f>
        <v>-</v>
      </c>
      <c r="N10" s="49" t="str">
        <f>IFERROR(IF(AND(L10&lt;&gt;0,(L10&lt;مشخصات!$H$6)),مشخصات!$H$6-L10,"-"),"")</f>
        <v>-</v>
      </c>
      <c r="P10" s="141" t="s">
        <v>23</v>
      </c>
      <c r="Q10" s="142"/>
      <c r="S10"/>
      <c r="T10"/>
      <c r="U10"/>
      <c r="V10"/>
      <c r="W10"/>
    </row>
    <row r="11" spans="3:23" ht="18" customHeight="1" thickBot="1">
      <c r="C11" s="20" t="s">
        <v>17</v>
      </c>
      <c r="D11" s="21" t="s">
        <v>422</v>
      </c>
      <c r="E11" s="6"/>
      <c r="F11" s="34"/>
      <c r="G11" s="34"/>
      <c r="H11" s="6"/>
      <c r="I11" s="47">
        <f t="shared" si="0"/>
        <v>0</v>
      </c>
      <c r="J11" s="47" t="str">
        <f t="shared" si="1"/>
        <v/>
      </c>
      <c r="K11" s="6"/>
      <c r="L11" s="47">
        <f t="shared" si="2"/>
        <v>0</v>
      </c>
      <c r="M11" s="62" t="str">
        <f>IFERROR(IF(L11&lt;مشخصات!$H$6,"-",L11-مشخصات!$H$6),"")</f>
        <v>-</v>
      </c>
      <c r="N11" s="49" t="str">
        <f>IFERROR(IF(AND(L11&lt;&gt;0,(L11&lt;مشخصات!$H$6)),مشخصات!$H$6-L11,"-"),"")</f>
        <v>-</v>
      </c>
      <c r="P11" s="135" t="s">
        <v>24</v>
      </c>
      <c r="Q11" s="136"/>
      <c r="S11"/>
      <c r="T11"/>
      <c r="U11"/>
      <c r="V11"/>
      <c r="W11"/>
    </row>
    <row r="12" spans="3:23" ht="18" customHeight="1" thickBot="1">
      <c r="C12" s="20" t="s">
        <v>71</v>
      </c>
      <c r="D12" s="21" t="s">
        <v>423</v>
      </c>
      <c r="E12" s="6"/>
      <c r="F12" s="34"/>
      <c r="G12" s="34"/>
      <c r="H12" s="6"/>
      <c r="I12" s="47">
        <f t="shared" si="0"/>
        <v>0</v>
      </c>
      <c r="J12" s="47" t="str">
        <f t="shared" si="1"/>
        <v/>
      </c>
      <c r="K12" s="6"/>
      <c r="L12" s="47">
        <f t="shared" si="2"/>
        <v>0</v>
      </c>
      <c r="M12" s="62" t="str">
        <f>IFERROR(IF(L12&lt;مشخصات!$H$6,"-",L12-مشخصات!$H$6),"")</f>
        <v>-</v>
      </c>
      <c r="N12" s="49" t="str">
        <f>IFERROR(IF(AND(L12&lt;&gt;0,(L12&lt;مشخصات!$H$6)),مشخصات!$H$6-L12,"-"),"")</f>
        <v>-</v>
      </c>
      <c r="P12" s="143" t="s">
        <v>25</v>
      </c>
      <c r="Q12" s="144"/>
      <c r="S12"/>
      <c r="T12"/>
      <c r="U12"/>
      <c r="V12"/>
      <c r="W12"/>
    </row>
    <row r="13" spans="3:23" ht="18" customHeight="1" thickBot="1">
      <c r="C13" s="20" t="s">
        <v>14</v>
      </c>
      <c r="D13" s="21" t="s">
        <v>424</v>
      </c>
      <c r="E13" s="6"/>
      <c r="F13" s="34"/>
      <c r="G13" s="34"/>
      <c r="H13" s="6"/>
      <c r="I13" s="47">
        <f t="shared" si="0"/>
        <v>0</v>
      </c>
      <c r="J13" s="47" t="str">
        <f t="shared" si="1"/>
        <v/>
      </c>
      <c r="K13" s="6"/>
      <c r="L13" s="47">
        <f t="shared" si="2"/>
        <v>0</v>
      </c>
      <c r="M13" s="62" t="str">
        <f>IFERROR(IF(L13&lt;مشخصات!$H$6,"-",L13-مشخصات!$H$6),"")</f>
        <v>-</v>
      </c>
      <c r="N13" s="49" t="str">
        <f>IFERROR(IF(AND(L13&lt;&gt;0,(L13&lt;مشخصات!$H$6)),مشخصات!$H$6-L13,"-"),"")</f>
        <v>-</v>
      </c>
      <c r="P13" s="89" t="s">
        <v>26</v>
      </c>
      <c r="Q13" s="90"/>
      <c r="S13"/>
      <c r="T13"/>
      <c r="U13"/>
      <c r="V13"/>
      <c r="W13"/>
    </row>
    <row r="14" spans="3:23" ht="18" customHeight="1" thickBot="1">
      <c r="C14" s="20" t="s">
        <v>73</v>
      </c>
      <c r="D14" s="21" t="s">
        <v>425</v>
      </c>
      <c r="E14" s="6"/>
      <c r="F14" s="34"/>
      <c r="G14" s="34"/>
      <c r="H14" s="6"/>
      <c r="I14" s="47">
        <f t="shared" si="0"/>
        <v>0</v>
      </c>
      <c r="J14" s="47" t="str">
        <f t="shared" si="1"/>
        <v/>
      </c>
      <c r="K14" s="6"/>
      <c r="L14" s="47">
        <f t="shared" si="2"/>
        <v>0</v>
      </c>
      <c r="M14" s="62" t="str">
        <f>IFERROR(IF(L14&lt;مشخصات!$H$6,"-",L14-مشخصات!$H$6),"")</f>
        <v>-</v>
      </c>
      <c r="N14" s="49" t="str">
        <f>IFERROR(IF(AND(L14&lt;&gt;0,(L14&lt;مشخصات!$H$6)),مشخصات!$H$6-L14,"-"),"")</f>
        <v>-</v>
      </c>
      <c r="P14" s="89" t="s">
        <v>27</v>
      </c>
      <c r="Q14" s="90"/>
      <c r="S14"/>
      <c r="T14"/>
      <c r="U14"/>
      <c r="V14"/>
      <c r="W14"/>
    </row>
    <row r="15" spans="3:23" ht="18" customHeight="1" thickBot="1">
      <c r="C15" s="20" t="s">
        <v>16</v>
      </c>
      <c r="D15" s="21" t="s">
        <v>426</v>
      </c>
      <c r="E15" s="6"/>
      <c r="F15" s="34"/>
      <c r="G15" s="34"/>
      <c r="H15" s="6"/>
      <c r="I15" s="47">
        <f t="shared" si="0"/>
        <v>0</v>
      </c>
      <c r="J15" s="47" t="str">
        <f t="shared" si="1"/>
        <v/>
      </c>
      <c r="K15" s="6"/>
      <c r="L15" s="47">
        <f t="shared" si="2"/>
        <v>0</v>
      </c>
      <c r="M15" s="62" t="str">
        <f>IFERROR(IF(L15&lt;مشخصات!$H$6,"-",L15-مشخصات!$H$6),"")</f>
        <v>-</v>
      </c>
      <c r="N15" s="49" t="str">
        <f>IFERROR(IF(AND(L15&lt;&gt;0,(L15&lt;مشخصات!$H$6)),مشخصات!$H$6-L15,"-"),"")</f>
        <v>-</v>
      </c>
      <c r="P15" s="75" t="s">
        <v>28</v>
      </c>
      <c r="Q15" s="76"/>
      <c r="S15"/>
      <c r="T15"/>
      <c r="U15"/>
      <c r="V15"/>
      <c r="W15"/>
    </row>
    <row r="16" spans="3:23" ht="18" customHeight="1" thickBot="1">
      <c r="C16" s="20" t="s">
        <v>10</v>
      </c>
      <c r="D16" s="21" t="s">
        <v>217</v>
      </c>
      <c r="E16" s="6"/>
      <c r="F16" s="34"/>
      <c r="G16" s="34"/>
      <c r="H16" s="6"/>
      <c r="I16" s="47">
        <f t="shared" si="0"/>
        <v>0</v>
      </c>
      <c r="J16" s="47" t="str">
        <f t="shared" si="1"/>
        <v/>
      </c>
      <c r="K16" s="6"/>
      <c r="L16" s="47">
        <f t="shared" si="2"/>
        <v>0</v>
      </c>
      <c r="M16" s="62" t="str">
        <f>IFERROR(IF(L16&lt;مشخصات!$H$6,"-",L16-مشخصات!$H$6),"")</f>
        <v>-</v>
      </c>
      <c r="N16" s="49" t="str">
        <f>IFERROR(IF(AND(L16&lt;&gt;0,(L16&lt;مشخصات!$H$6)),مشخصات!$H$6-L16,"-"),"")</f>
        <v>-</v>
      </c>
      <c r="P16" s="75" t="s">
        <v>29</v>
      </c>
      <c r="Q16" s="76"/>
      <c r="R16"/>
      <c r="S16"/>
      <c r="T16"/>
      <c r="U16"/>
      <c r="V16"/>
      <c r="W16"/>
    </row>
    <row r="17" spans="3:23" ht="18" customHeight="1" thickBot="1">
      <c r="C17" s="20" t="s">
        <v>11</v>
      </c>
      <c r="D17" s="21" t="s">
        <v>218</v>
      </c>
      <c r="E17" s="6"/>
      <c r="F17" s="34"/>
      <c r="G17" s="34"/>
      <c r="H17" s="6"/>
      <c r="I17" s="47">
        <f t="shared" si="0"/>
        <v>0</v>
      </c>
      <c r="J17" s="47" t="str">
        <f t="shared" si="1"/>
        <v/>
      </c>
      <c r="K17" s="6"/>
      <c r="L17" s="47">
        <f t="shared" si="2"/>
        <v>0</v>
      </c>
      <c r="M17" s="62" t="str">
        <f>IFERROR(IF(L17&lt;مشخصات!$H$6,"-",L17-مشخصات!$H$6),"")</f>
        <v>-</v>
      </c>
      <c r="N17" s="49" t="str">
        <f>IFERROR(IF(AND(L17&lt;&gt;0,(L17&lt;مشخصات!$H$6)),مشخصات!$H$6-L17,"-"),"")</f>
        <v>-</v>
      </c>
      <c r="P17" s="75" t="s">
        <v>30</v>
      </c>
      <c r="Q17" s="76"/>
      <c r="R17"/>
      <c r="S17"/>
      <c r="T17"/>
      <c r="U17"/>
      <c r="V17"/>
      <c r="W17"/>
    </row>
    <row r="18" spans="3:23" ht="18" customHeight="1">
      <c r="C18" s="20" t="s">
        <v>17</v>
      </c>
      <c r="D18" s="21" t="s">
        <v>219</v>
      </c>
      <c r="E18" s="6"/>
      <c r="F18" s="34"/>
      <c r="G18" s="34"/>
      <c r="H18" s="6"/>
      <c r="I18" s="47">
        <f t="shared" si="0"/>
        <v>0</v>
      </c>
      <c r="J18" s="47" t="str">
        <f t="shared" si="1"/>
        <v/>
      </c>
      <c r="K18" s="6"/>
      <c r="L18" s="47">
        <f t="shared" si="2"/>
        <v>0</v>
      </c>
      <c r="M18" s="62" t="str">
        <f>IFERROR(IF(L18&lt;مشخصات!$H$6,"-",L18-مشخصات!$H$6),"")</f>
        <v>-</v>
      </c>
      <c r="N18" s="49" t="str">
        <f>IFERROR(IF(AND(L18&lt;&gt;0,(L18&lt;مشخصات!$H$6)),مشخصات!$H$6-L18,"-"),"")</f>
        <v>-</v>
      </c>
      <c r="P18"/>
      <c r="Q18"/>
      <c r="R18"/>
      <c r="S18"/>
      <c r="T18"/>
      <c r="U18"/>
      <c r="V18"/>
      <c r="W18"/>
    </row>
    <row r="19" spans="3:23" ht="18" customHeight="1">
      <c r="C19" s="20" t="s">
        <v>71</v>
      </c>
      <c r="D19" s="21" t="s">
        <v>220</v>
      </c>
      <c r="E19" s="6"/>
      <c r="F19" s="34"/>
      <c r="G19" s="34"/>
      <c r="H19" s="6"/>
      <c r="I19" s="47">
        <f t="shared" si="0"/>
        <v>0</v>
      </c>
      <c r="J19" s="47" t="str">
        <f t="shared" si="1"/>
        <v/>
      </c>
      <c r="K19" s="6"/>
      <c r="L19" s="47">
        <f t="shared" si="2"/>
        <v>0</v>
      </c>
      <c r="M19" s="62" t="str">
        <f>IFERROR(IF(L19&lt;مشخصات!$H$6,"-",L19-مشخصات!$H$6),"")</f>
        <v>-</v>
      </c>
      <c r="N19" s="49" t="str">
        <f>IFERROR(IF(AND(L19&lt;&gt;0,(L19&lt;مشخصات!$H$6)),مشخصات!$H$6-L19,"-"),"")</f>
        <v>-</v>
      </c>
      <c r="P19"/>
      <c r="Q19"/>
      <c r="R19"/>
      <c r="S19"/>
      <c r="T19"/>
      <c r="U19"/>
      <c r="V19"/>
      <c r="W19"/>
    </row>
    <row r="20" spans="3:23" ht="18" customHeight="1">
      <c r="C20" s="20" t="s">
        <v>14</v>
      </c>
      <c r="D20" s="21" t="s">
        <v>221</v>
      </c>
      <c r="E20" s="6"/>
      <c r="F20" s="34"/>
      <c r="G20" s="34"/>
      <c r="H20" s="6"/>
      <c r="I20" s="47">
        <f t="shared" si="0"/>
        <v>0</v>
      </c>
      <c r="J20" s="47" t="str">
        <f t="shared" si="1"/>
        <v/>
      </c>
      <c r="K20" s="6"/>
      <c r="L20" s="47">
        <f t="shared" si="2"/>
        <v>0</v>
      </c>
      <c r="M20" s="62" t="str">
        <f>IFERROR(IF(L20&lt;مشخصات!$H$6,"-",L20-مشخصات!$H$6),"")</f>
        <v>-</v>
      </c>
      <c r="N20" s="49" t="str">
        <f>IFERROR(IF(AND(L20&lt;&gt;0,(L20&lt;مشخصات!$H$6)),مشخصات!$H$6-L20,"-"),"")</f>
        <v>-</v>
      </c>
      <c r="P20"/>
      <c r="Q20"/>
      <c r="R20"/>
      <c r="S20"/>
      <c r="T20"/>
      <c r="U20"/>
      <c r="V20"/>
      <c r="W20"/>
    </row>
    <row r="21" spans="3:23" ht="18" customHeight="1">
      <c r="C21" s="20" t="s">
        <v>73</v>
      </c>
      <c r="D21" s="21" t="s">
        <v>222</v>
      </c>
      <c r="E21" s="6"/>
      <c r="F21" s="34"/>
      <c r="G21" s="34"/>
      <c r="H21" s="6"/>
      <c r="I21" s="47">
        <f t="shared" si="0"/>
        <v>0</v>
      </c>
      <c r="J21" s="47" t="str">
        <f t="shared" si="1"/>
        <v/>
      </c>
      <c r="K21" s="6"/>
      <c r="L21" s="47">
        <f t="shared" si="2"/>
        <v>0</v>
      </c>
      <c r="M21" s="62" t="str">
        <f>IFERROR(IF(L21&lt;مشخصات!$H$6,"-",L21-مشخصات!$H$6),"")</f>
        <v>-</v>
      </c>
      <c r="N21" s="49" t="str">
        <f>IFERROR(IF(AND(L21&lt;&gt;0,(L21&lt;مشخصات!$H$6)),مشخصات!$H$6-L21,"-"),"")</f>
        <v>-</v>
      </c>
      <c r="P21"/>
      <c r="Q21"/>
      <c r="R21"/>
      <c r="S21"/>
      <c r="T21"/>
      <c r="U21"/>
      <c r="V21"/>
      <c r="W21"/>
    </row>
    <row r="22" spans="3:23" ht="18" customHeight="1">
      <c r="C22" s="20" t="s">
        <v>16</v>
      </c>
      <c r="D22" s="21" t="s">
        <v>223</v>
      </c>
      <c r="E22" s="6"/>
      <c r="F22" s="34"/>
      <c r="G22" s="34"/>
      <c r="H22" s="6"/>
      <c r="I22" s="47">
        <f t="shared" si="0"/>
        <v>0</v>
      </c>
      <c r="J22" s="47" t="str">
        <f t="shared" si="1"/>
        <v/>
      </c>
      <c r="K22" s="6"/>
      <c r="L22" s="47">
        <f t="shared" si="2"/>
        <v>0</v>
      </c>
      <c r="M22" s="62" t="str">
        <f>IFERROR(IF(L22&lt;مشخصات!$H$6,"-",L22-مشخصات!$H$6),"")</f>
        <v>-</v>
      </c>
      <c r="N22" s="49" t="str">
        <f>IFERROR(IF(AND(L22&lt;&gt;0,(L22&lt;مشخصات!$H$6)),مشخصات!$H$6-L22,"-"),"")</f>
        <v>-</v>
      </c>
      <c r="P22"/>
      <c r="Q22"/>
      <c r="R22"/>
      <c r="S22"/>
      <c r="T22"/>
      <c r="U22"/>
      <c r="V22"/>
      <c r="W22"/>
    </row>
    <row r="23" spans="3:23" ht="18" customHeight="1">
      <c r="C23" s="20" t="s">
        <v>10</v>
      </c>
      <c r="D23" s="21" t="s">
        <v>224</v>
      </c>
      <c r="E23" s="6"/>
      <c r="F23" s="34"/>
      <c r="G23" s="34"/>
      <c r="H23" s="6"/>
      <c r="I23" s="47">
        <f t="shared" si="0"/>
        <v>0</v>
      </c>
      <c r="J23" s="47" t="str">
        <f t="shared" si="1"/>
        <v/>
      </c>
      <c r="K23" s="6"/>
      <c r="L23" s="47">
        <f t="shared" si="2"/>
        <v>0</v>
      </c>
      <c r="M23" s="62" t="str">
        <f>IFERROR(IF(L23&lt;مشخصات!$H$6,"-",L23-مشخصات!$H$6),"")</f>
        <v>-</v>
      </c>
      <c r="N23" s="49" t="str">
        <f>IFERROR(IF(AND(L23&lt;&gt;0,(L23&lt;مشخصات!$H$6)),مشخصات!$H$6-L23,"-"),"")</f>
        <v>-</v>
      </c>
      <c r="P23"/>
      <c r="Q23"/>
      <c r="R23"/>
      <c r="S23"/>
      <c r="T23"/>
      <c r="U23"/>
      <c r="V23"/>
      <c r="W23"/>
    </row>
    <row r="24" spans="3:23" ht="18" customHeight="1">
      <c r="C24" s="20" t="s">
        <v>11</v>
      </c>
      <c r="D24" s="21" t="s">
        <v>225</v>
      </c>
      <c r="E24" s="6"/>
      <c r="F24" s="34"/>
      <c r="G24" s="34"/>
      <c r="H24" s="6"/>
      <c r="I24" s="47">
        <f t="shared" si="0"/>
        <v>0</v>
      </c>
      <c r="J24" s="47" t="str">
        <f t="shared" si="1"/>
        <v/>
      </c>
      <c r="K24" s="6"/>
      <c r="L24" s="47">
        <f t="shared" si="2"/>
        <v>0</v>
      </c>
      <c r="M24" s="62" t="str">
        <f>IFERROR(IF(L24&lt;مشخصات!$H$6,"-",L24-مشخصات!$H$6),"")</f>
        <v>-</v>
      </c>
      <c r="N24" s="49" t="str">
        <f>IFERROR(IF(AND(L24&lt;&gt;0,(L24&lt;مشخصات!$H$6)),مشخصات!$H$6-L24,"-"),"")</f>
        <v>-</v>
      </c>
      <c r="P24"/>
      <c r="Q24"/>
      <c r="R24"/>
      <c r="S24"/>
      <c r="T24"/>
      <c r="U24"/>
      <c r="V24"/>
      <c r="W24"/>
    </row>
    <row r="25" spans="3:23" ht="18" customHeight="1">
      <c r="C25" s="20" t="s">
        <v>17</v>
      </c>
      <c r="D25" s="21" t="s">
        <v>226</v>
      </c>
      <c r="E25" s="6"/>
      <c r="F25" s="34"/>
      <c r="G25" s="34"/>
      <c r="H25" s="6"/>
      <c r="I25" s="47">
        <f t="shared" si="0"/>
        <v>0</v>
      </c>
      <c r="J25" s="47" t="str">
        <f t="shared" si="1"/>
        <v/>
      </c>
      <c r="K25" s="6"/>
      <c r="L25" s="47">
        <f t="shared" si="2"/>
        <v>0</v>
      </c>
      <c r="M25" s="62" t="str">
        <f>IFERROR(IF(L25&lt;مشخصات!$H$6,"-",L25-مشخصات!$H$6),"")</f>
        <v>-</v>
      </c>
      <c r="N25" s="49" t="str">
        <f>IFERROR(IF(AND(L25&lt;&gt;0,(L25&lt;مشخصات!$H$6)),مشخصات!$H$6-L25,"-"),"")</f>
        <v>-</v>
      </c>
      <c r="P25"/>
      <c r="Q25"/>
      <c r="R25"/>
      <c r="S25"/>
      <c r="T25"/>
      <c r="U25"/>
      <c r="V25"/>
      <c r="W25"/>
    </row>
    <row r="26" spans="3:23" ht="18" customHeight="1">
      <c r="C26" s="20" t="s">
        <v>71</v>
      </c>
      <c r="D26" s="21" t="s">
        <v>227</v>
      </c>
      <c r="E26" s="6"/>
      <c r="F26" s="34"/>
      <c r="G26" s="34"/>
      <c r="H26" s="6"/>
      <c r="I26" s="47">
        <f t="shared" si="0"/>
        <v>0</v>
      </c>
      <c r="J26" s="47" t="str">
        <f t="shared" si="1"/>
        <v/>
      </c>
      <c r="K26" s="6"/>
      <c r="L26" s="47">
        <f t="shared" si="2"/>
        <v>0</v>
      </c>
      <c r="M26" s="62" t="str">
        <f>IFERROR(IF(L26&lt;مشخصات!$H$6,"-",L26-مشخصات!$H$6),"")</f>
        <v>-</v>
      </c>
      <c r="N26" s="49" t="str">
        <f>IFERROR(IF(AND(L26&lt;&gt;0,(L26&lt;مشخصات!$H$6)),مشخصات!$H$6-L26,"-"),"")</f>
        <v>-</v>
      </c>
      <c r="P26"/>
      <c r="Q26"/>
      <c r="R26"/>
      <c r="S26"/>
      <c r="T26"/>
      <c r="U26"/>
      <c r="V26"/>
      <c r="W26"/>
    </row>
    <row r="27" spans="3:23" ht="18" customHeight="1">
      <c r="C27" s="20" t="s">
        <v>14</v>
      </c>
      <c r="D27" s="21" t="s">
        <v>228</v>
      </c>
      <c r="E27" s="6"/>
      <c r="F27" s="34"/>
      <c r="G27" s="34"/>
      <c r="H27" s="6"/>
      <c r="I27" s="47">
        <f t="shared" si="0"/>
        <v>0</v>
      </c>
      <c r="J27" s="47" t="str">
        <f t="shared" si="1"/>
        <v/>
      </c>
      <c r="K27" s="6"/>
      <c r="L27" s="47">
        <f t="shared" si="2"/>
        <v>0</v>
      </c>
      <c r="M27" s="62" t="str">
        <f>IFERROR(IF(L27&lt;مشخصات!$H$6,"-",L27-مشخصات!$H$6),"")</f>
        <v>-</v>
      </c>
      <c r="N27" s="49" t="str">
        <f>IFERROR(IF(AND(L27&lt;&gt;0,(L27&lt;مشخصات!$H$6)),مشخصات!$H$6-L27,"-"),"")</f>
        <v>-</v>
      </c>
      <c r="P27"/>
      <c r="Q27"/>
      <c r="R27"/>
      <c r="S27"/>
      <c r="T27"/>
      <c r="U27"/>
      <c r="V27"/>
      <c r="W27"/>
    </row>
    <row r="28" spans="3:23" ht="18" customHeight="1">
      <c r="C28" s="20" t="s">
        <v>73</v>
      </c>
      <c r="D28" s="21" t="s">
        <v>229</v>
      </c>
      <c r="E28" s="6"/>
      <c r="F28" s="34"/>
      <c r="G28" s="34"/>
      <c r="H28" s="6"/>
      <c r="I28" s="47">
        <f t="shared" si="0"/>
        <v>0</v>
      </c>
      <c r="J28" s="47" t="str">
        <f t="shared" si="1"/>
        <v/>
      </c>
      <c r="K28" s="6"/>
      <c r="L28" s="47">
        <f t="shared" si="2"/>
        <v>0</v>
      </c>
      <c r="M28" s="62" t="str">
        <f>IFERROR(IF(L28&lt;مشخصات!$H$6,"-",L28-مشخصات!$H$6),"")</f>
        <v>-</v>
      </c>
      <c r="N28" s="49" t="str">
        <f>IFERROR(IF(AND(L28&lt;&gt;0,(L28&lt;مشخصات!$H$6)),مشخصات!$H$6-L28,"-"),"")</f>
        <v>-</v>
      </c>
      <c r="P28"/>
      <c r="Q28"/>
      <c r="R28"/>
      <c r="S28"/>
      <c r="T28"/>
      <c r="U28"/>
      <c r="V28"/>
      <c r="W28"/>
    </row>
    <row r="29" spans="3:23" ht="18" customHeight="1">
      <c r="C29" s="20" t="s">
        <v>16</v>
      </c>
      <c r="D29" s="21" t="s">
        <v>230</v>
      </c>
      <c r="E29" s="6"/>
      <c r="F29" s="34"/>
      <c r="G29" s="34"/>
      <c r="H29" s="6"/>
      <c r="I29" s="47">
        <f t="shared" si="0"/>
        <v>0</v>
      </c>
      <c r="J29" s="47" t="str">
        <f t="shared" si="1"/>
        <v/>
      </c>
      <c r="K29" s="6"/>
      <c r="L29" s="47">
        <f t="shared" si="2"/>
        <v>0</v>
      </c>
      <c r="M29" s="62" t="str">
        <f>IFERROR(IF(L29&lt;مشخصات!$H$6,"-",L29-مشخصات!$H$6),"")</f>
        <v>-</v>
      </c>
      <c r="N29" s="49" t="str">
        <f>IFERROR(IF(AND(L29&lt;&gt;0,(L29&lt;مشخصات!$H$6)),مشخصات!$H$6-L29,"-"),"")</f>
        <v>-</v>
      </c>
      <c r="P29"/>
      <c r="Q29"/>
      <c r="R29"/>
      <c r="S29"/>
      <c r="T29"/>
      <c r="U29"/>
      <c r="V29"/>
      <c r="W29"/>
    </row>
    <row r="30" spans="3:23" ht="18" customHeight="1">
      <c r="C30" s="20" t="s">
        <v>10</v>
      </c>
      <c r="D30" s="21" t="s">
        <v>231</v>
      </c>
      <c r="E30" s="6"/>
      <c r="F30" s="34"/>
      <c r="G30" s="34"/>
      <c r="H30" s="6"/>
      <c r="I30" s="47">
        <f t="shared" si="0"/>
        <v>0</v>
      </c>
      <c r="J30" s="47" t="str">
        <f t="shared" si="1"/>
        <v/>
      </c>
      <c r="K30" s="6"/>
      <c r="L30" s="47">
        <f t="shared" si="2"/>
        <v>0</v>
      </c>
      <c r="M30" s="62" t="str">
        <f>IFERROR(IF(L30&lt;مشخصات!$H$6,"-",L30-مشخصات!$H$6),"")</f>
        <v>-</v>
      </c>
      <c r="N30" s="49" t="str">
        <f>IFERROR(IF(AND(L30&lt;&gt;0,(L30&lt;مشخصات!$H$6)),مشخصات!$H$6-L30,"-"),"")</f>
        <v>-</v>
      </c>
      <c r="P30"/>
      <c r="Q30"/>
      <c r="R30"/>
      <c r="S30"/>
      <c r="T30"/>
      <c r="U30"/>
      <c r="V30"/>
      <c r="W30"/>
    </row>
    <row r="31" spans="3:23" ht="18" customHeight="1">
      <c r="C31" s="20" t="s">
        <v>11</v>
      </c>
      <c r="D31" s="21" t="s">
        <v>232</v>
      </c>
      <c r="E31" s="6"/>
      <c r="F31" s="34"/>
      <c r="G31" s="34"/>
      <c r="H31" s="6"/>
      <c r="I31" s="47">
        <f t="shared" si="0"/>
        <v>0</v>
      </c>
      <c r="J31" s="47" t="str">
        <f t="shared" si="1"/>
        <v/>
      </c>
      <c r="K31" s="6"/>
      <c r="L31" s="47">
        <f t="shared" si="2"/>
        <v>0</v>
      </c>
      <c r="M31" s="62" t="str">
        <f>IFERROR(IF(L31&lt;مشخصات!$H$6,"-",L31-مشخصات!$H$6),"")</f>
        <v>-</v>
      </c>
      <c r="N31" s="49" t="str">
        <f>IFERROR(IF(AND(L31&lt;&gt;0,(L31&lt;مشخصات!$H$6)),مشخصات!$H$6-L31,"-"),"")</f>
        <v>-</v>
      </c>
      <c r="P31"/>
      <c r="Q31"/>
      <c r="R31"/>
      <c r="S31"/>
      <c r="T31"/>
      <c r="U31"/>
      <c r="V31"/>
      <c r="W31"/>
    </row>
    <row r="32" spans="3:23" ht="18" customHeight="1">
      <c r="C32" s="20" t="s">
        <v>17</v>
      </c>
      <c r="D32" s="21" t="s">
        <v>233</v>
      </c>
      <c r="E32" s="6"/>
      <c r="F32" s="34"/>
      <c r="G32" s="34"/>
      <c r="H32" s="6"/>
      <c r="I32" s="47">
        <f t="shared" si="0"/>
        <v>0</v>
      </c>
      <c r="J32" s="47" t="str">
        <f t="shared" si="1"/>
        <v/>
      </c>
      <c r="K32" s="6"/>
      <c r="L32" s="47">
        <f t="shared" si="2"/>
        <v>0</v>
      </c>
      <c r="M32" s="62" t="str">
        <f>IFERROR(IF(L32&lt;مشخصات!$H$6,"-",L32-مشخصات!$H$6),"")</f>
        <v>-</v>
      </c>
      <c r="N32" s="49" t="str">
        <f>IFERROR(IF(AND(L32&lt;&gt;0,(L32&lt;مشخصات!$H$6)),مشخصات!$H$6-L32,"-"),"")</f>
        <v>-</v>
      </c>
      <c r="P32"/>
      <c r="Q32"/>
      <c r="R32"/>
      <c r="S32"/>
      <c r="T32"/>
      <c r="U32"/>
      <c r="V32"/>
      <c r="W32"/>
    </row>
    <row r="33" spans="3:14" ht="18" customHeight="1">
      <c r="C33" s="20" t="s">
        <v>71</v>
      </c>
      <c r="D33" s="21" t="s">
        <v>234</v>
      </c>
      <c r="E33" s="6"/>
      <c r="F33" s="34"/>
      <c r="G33" s="34"/>
      <c r="H33" s="6"/>
      <c r="I33" s="47">
        <f>IFERROR(IF(ISBLANK(K33),IMABS((G33-F33)),""),"")</f>
        <v>0</v>
      </c>
      <c r="J33" s="47" t="str">
        <f>IFERROR(IF(ISBLANK(K33),"",IMABS(F33-G33)),"")</f>
        <v/>
      </c>
      <c r="K33" s="6"/>
      <c r="L33" s="47">
        <f>IFERROR(IF(H33&lt;E33,(H33+1)-E33,(H33-E33))-(IF(F33&lt;G33,"",F33-G33)),"")</f>
        <v>0</v>
      </c>
      <c r="M33" s="62" t="str">
        <f>IFERROR(IF(L33&lt;مشخصات!$H$6,"-",L33-مشخصات!$H$6),"")</f>
        <v>-</v>
      </c>
      <c r="N33" s="49" t="str">
        <f>IFERROR(IF(AND(L33&lt;&gt;0,(L33&lt;مشخصات!$H$6)),مشخصات!$H$6-L33,"-"),"")</f>
        <v>-</v>
      </c>
    </row>
    <row r="34" spans="3:14" ht="18" customHeight="1" thickBot="1">
      <c r="C34" s="20" t="s">
        <v>14</v>
      </c>
      <c r="D34" s="21" t="s">
        <v>235</v>
      </c>
      <c r="E34" s="19"/>
      <c r="F34" s="35"/>
      <c r="G34" s="35"/>
      <c r="H34" s="19"/>
      <c r="I34" s="47">
        <f>IFERROR(IF(ISBLANK(K34),IMABS((G34-F34)),""),"")</f>
        <v>0</v>
      </c>
      <c r="J34" s="47" t="str">
        <f t="shared" ref="J34" si="3">IFERROR(IF(ISBLANK(K34),"",IMABS(F34-G34)),"")</f>
        <v/>
      </c>
      <c r="K34" s="19"/>
      <c r="L34" s="47">
        <f>IFERROR(IF(H34&lt;E34,(H34+1)-E34,(H34-E34))-(IF(F34&lt;G34,"",F34-G34)),"")</f>
        <v>0</v>
      </c>
      <c r="M34" s="62" t="str">
        <f>IFERROR(IF(L34&gt;مشخصات!$H$6,L34-مشخصات!$H$6,"-"),"")</f>
        <v>-</v>
      </c>
      <c r="N34" s="64" t="str">
        <f>IFERROR(IF(AND(L34&lt;&gt;0,(L34&lt;مشخصات!$H$6)),مشخصات!$H$6-L34,"-"),"")</f>
        <v>-</v>
      </c>
    </row>
    <row r="35" spans="3:14" ht="26.1" customHeight="1">
      <c r="C35" s="93" t="s">
        <v>136</v>
      </c>
      <c r="D35" s="94"/>
      <c r="E35" s="130" t="s">
        <v>33</v>
      </c>
      <c r="F35" s="131"/>
      <c r="G35" s="131"/>
      <c r="H35" s="118"/>
      <c r="I35" s="117" t="s">
        <v>35</v>
      </c>
      <c r="J35" s="118"/>
      <c r="K35" s="22" t="s">
        <v>32</v>
      </c>
      <c r="L35" s="117" t="s">
        <v>34</v>
      </c>
      <c r="M35" s="132"/>
      <c r="N35"/>
    </row>
    <row r="36" spans="3:14" ht="24">
      <c r="C36" s="95"/>
      <c r="D36" s="96"/>
      <c r="E36" s="110">
        <f>SUM(L4:L34)</f>
        <v>0</v>
      </c>
      <c r="F36" s="111"/>
      <c r="G36" s="111"/>
      <c r="H36" s="112"/>
      <c r="I36" s="113">
        <f>SUM(I4:I34)</f>
        <v>0</v>
      </c>
      <c r="J36" s="112"/>
      <c r="K36" s="18">
        <f>SUM(J4:J34)</f>
        <v>0</v>
      </c>
      <c r="L36" s="113">
        <f>SUM(M4:M34)</f>
        <v>0</v>
      </c>
      <c r="M36" s="114"/>
      <c r="N36"/>
    </row>
    <row r="37" spans="3:14" ht="19.5">
      <c r="C37" s="97"/>
      <c r="D37" s="98"/>
      <c r="E37" s="123" t="s">
        <v>38</v>
      </c>
      <c r="F37" s="101"/>
      <c r="G37" s="101"/>
      <c r="H37" s="101"/>
      <c r="I37" s="124" t="s">
        <v>149</v>
      </c>
      <c r="J37" s="124"/>
      <c r="K37" s="101" t="s">
        <v>39</v>
      </c>
      <c r="L37" s="102"/>
      <c r="M37" s="103"/>
      <c r="N37"/>
    </row>
    <row r="38" spans="3:14" ht="14.25" customHeight="1">
      <c r="C38" s="97"/>
      <c r="D38" s="98"/>
      <c r="E38" s="119">
        <f>SUMIF(C4:C34,"جمعه",L4:L34)</f>
        <v>0</v>
      </c>
      <c r="F38" s="120"/>
      <c r="G38" s="120"/>
      <c r="H38" s="120"/>
      <c r="I38" s="125">
        <f>SUM(N4:N34)</f>
        <v>0</v>
      </c>
      <c r="J38" s="125"/>
      <c r="K38" s="104"/>
      <c r="L38" s="105"/>
      <c r="M38" s="106"/>
      <c r="N38"/>
    </row>
    <row r="39" spans="3:14" ht="18.75" customHeight="1" thickBot="1">
      <c r="C39" s="99"/>
      <c r="D39" s="100"/>
      <c r="E39" s="121"/>
      <c r="F39" s="122"/>
      <c r="G39" s="122"/>
      <c r="H39" s="122"/>
      <c r="I39" s="126"/>
      <c r="J39" s="126"/>
      <c r="K39" s="107"/>
      <c r="L39" s="108"/>
      <c r="M39" s="109"/>
      <c r="N39" s="38"/>
    </row>
  </sheetData>
  <sheetProtection algorithmName="SHA-512" hashValue="PU74x+TzkI2oOsNRy3bsk8dN0POxT9PVUAppCrawPq2hTQ6QnZRrs3Hi5wg8wioJY81pA91MckgtS0kqYfxmGg==" saltValue="/hJLVNgPOfNmiKJqBSk3Ww==" spinCount="100000" sheet="1" objects="1" scenarios="1"/>
  <mergeCells count="33">
    <mergeCell ref="G2:J2"/>
    <mergeCell ref="P3:Q3"/>
    <mergeCell ref="L2:M2"/>
    <mergeCell ref="E3:F3"/>
    <mergeCell ref="G3:H3"/>
    <mergeCell ref="E2:F2"/>
    <mergeCell ref="C35:D39"/>
    <mergeCell ref="E35:H35"/>
    <mergeCell ref="I35:J35"/>
    <mergeCell ref="L35:M35"/>
    <mergeCell ref="E36:H36"/>
    <mergeCell ref="I36:J36"/>
    <mergeCell ref="L36:M36"/>
    <mergeCell ref="K37:M37"/>
    <mergeCell ref="K38:M39"/>
    <mergeCell ref="E38:H39"/>
    <mergeCell ref="E37:H37"/>
    <mergeCell ref="I37:J37"/>
    <mergeCell ref="I38:J39"/>
    <mergeCell ref="P17:Q17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conditionalFormatting sqref="C4:C34">
    <cfRule type="expression" dxfId="13" priority="2">
      <formula>IF(C4="جمعه",TRUE,FALSE)</formula>
    </cfRule>
  </conditionalFormatting>
  <conditionalFormatting sqref="D4:D34">
    <cfRule type="expression" dxfId="12" priority="1">
      <formula>IF(C4="جمعه",TRUE,FALSE)</formula>
    </cfRule>
  </conditionalFormatting>
  <hyperlinks>
    <hyperlink ref="P3" location="'صفحه اصلی'!A1" display="صفحه اصلی"/>
    <hyperlink ref="P6" location="فروردین!E4" display="فروردین"/>
    <hyperlink ref="P7" location="اردیبهشت!E4" display="اردیبهشت"/>
    <hyperlink ref="P8" location="خرداد!E4" display="خرداد"/>
    <hyperlink ref="P9" location="تیر!E4" display="تیر"/>
    <hyperlink ref="P10" location="مرداد!E4" display="مرداد"/>
    <hyperlink ref="P11" location="شهریور!E4" display="شهریور"/>
    <hyperlink ref="P17" location="اسفند!E4" display="اسفند"/>
    <hyperlink ref="P16" location="بهمن!E4" display="بهمن"/>
    <hyperlink ref="P15" location="دی!E4" display="دی"/>
    <hyperlink ref="P14" location="آذر!E4" display="آذر"/>
    <hyperlink ref="P13" location="آبان!E4" display="آبان"/>
    <hyperlink ref="P12" location="مهر!E4" display="مهر"/>
    <hyperlink ref="P5" location="'نکته ها'!A1" display="راهنما"/>
    <hyperlink ref="P4" location="مشخصات!A1" display="مشخصات"/>
  </hyperlinks>
  <printOptions horizontalCentered="1"/>
  <pageMargins left="0.6889763779527559" right="0.6889763779527559" top="0.74803149606299213" bottom="0.74803149606299213" header="0.31496062992125984" footer="0.31496062992125984"/>
  <pageSetup paperSize="9" scale="91" orientation="portrait" r:id="rId1"/>
  <headerFooter>
    <oddFooter>&amp;C&amp;K00-014www.arshad-hesabdar.ir</oddFooter>
  </headerFooter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صفحه اصلی</vt:lpstr>
      <vt:lpstr>نکته ها</vt:lpstr>
      <vt:lpstr>مشخصات</vt:lpstr>
      <vt:lpstr>فروردین</vt:lpstr>
      <vt:lpstr>اردیبهشت</vt:lpstr>
      <vt:lpstr>خرداد</vt:lpstr>
      <vt:lpstr>تیر</vt:lpstr>
      <vt:lpstr>مرداد</vt:lpstr>
      <vt:lpstr>شهریور</vt:lpstr>
      <vt:lpstr>مهر</vt:lpstr>
      <vt:lpstr>آبان</vt:lpstr>
      <vt:lpstr>آذر</vt:lpstr>
      <vt:lpstr>دی</vt:lpstr>
      <vt:lpstr>بهمن</vt:lpstr>
      <vt:lpstr>اسفند</vt:lpstr>
      <vt:lpstr>آبان!Print_Area</vt:lpstr>
      <vt:lpstr>آذر!Print_Area</vt:lpstr>
      <vt:lpstr>اردیبهشت!Print_Area</vt:lpstr>
      <vt:lpstr>اسفند!Print_Area</vt:lpstr>
      <vt:lpstr>بهمن!Print_Area</vt:lpstr>
      <vt:lpstr>تیر!Print_Area</vt:lpstr>
      <vt:lpstr>خرداد!Print_Area</vt:lpstr>
      <vt:lpstr>دی!Print_Area</vt:lpstr>
      <vt:lpstr>شهریور!Print_Area</vt:lpstr>
      <vt:lpstr>فروردین!Print_Area</vt:lpstr>
      <vt:lpstr>مرداد!Print_Area</vt:lpstr>
      <vt:lpstr>مهر!Print_Area</vt:lpstr>
      <vt:lpstr>'نکته ها'!Print_Area</vt:lpstr>
    </vt:vector>
  </TitlesOfParts>
  <Company>booki2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kabook</dc:creator>
  <cp:lastModifiedBy>محمود</cp:lastModifiedBy>
  <cp:lastPrinted>2014-04-23T19:27:46Z</cp:lastPrinted>
  <dcterms:created xsi:type="dcterms:W3CDTF">2013-10-06T04:25:58Z</dcterms:created>
  <dcterms:modified xsi:type="dcterms:W3CDTF">2014-06-26T03:31:38Z</dcterms:modified>
</cp:coreProperties>
</file>